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" yWindow="0" windowWidth="28800" windowHeight="6540"/>
  </bookViews>
  <sheets>
    <sheet name="2017 1" sheetId="1" r:id="rId1"/>
    <sheet name="2018 1" sheetId="2" r:id="rId2"/>
    <sheet name="2017" sheetId="5" r:id="rId3"/>
    <sheet name="2018" sheetId="6" r:id="rId4"/>
  </sheets>
  <calcPr calcId="125725"/>
  <pivotCaches>
    <pivotCache cacheId="2" r:id="rId5"/>
    <pivotCache cacheId="3" r:id="rId6"/>
  </pivotCaches>
</workbook>
</file>

<file path=xl/calcChain.xml><?xml version="1.0" encoding="utf-8"?>
<calcChain xmlns="http://schemas.openxmlformats.org/spreadsheetml/2006/main">
  <c r="N27" i="1"/>
  <c r="N26"/>
  <c r="M26"/>
  <c r="L26"/>
  <c r="N48"/>
  <c r="N49"/>
  <c r="N47"/>
  <c r="N18"/>
  <c r="M18"/>
  <c r="L18"/>
  <c r="N17"/>
  <c r="N16"/>
  <c r="M16"/>
  <c r="L16"/>
  <c r="N12"/>
  <c r="N14"/>
  <c r="N15"/>
  <c r="N13"/>
  <c r="L13"/>
  <c r="J13"/>
  <c r="M47"/>
  <c r="L47"/>
  <c r="M13"/>
  <c r="M12"/>
  <c r="L12"/>
  <c r="J2"/>
  <c r="N22"/>
  <c r="N21"/>
  <c r="M21"/>
  <c r="L21"/>
  <c r="N20"/>
  <c r="N19"/>
  <c r="M19"/>
  <c r="L19"/>
  <c r="L23"/>
  <c r="M23" s="1"/>
  <c r="N3"/>
  <c r="M3"/>
  <c r="L3"/>
  <c r="N46"/>
  <c r="N45"/>
  <c r="M45"/>
  <c r="L45"/>
  <c r="N9"/>
  <c r="N10"/>
  <c r="N11"/>
  <c r="N8"/>
  <c r="M8"/>
  <c r="L8"/>
  <c r="N5"/>
  <c r="N4"/>
  <c r="M4"/>
  <c r="L4"/>
  <c r="N7"/>
  <c r="N6"/>
  <c r="M6"/>
  <c r="L6"/>
  <c r="M28"/>
  <c r="N28" s="1"/>
  <c r="L28"/>
  <c r="N25"/>
  <c r="M25"/>
  <c r="L25"/>
  <c r="L31"/>
  <c r="M31" s="1"/>
  <c r="N31" s="1"/>
  <c r="N35"/>
  <c r="N34"/>
  <c r="M34"/>
  <c r="L34"/>
  <c r="N37"/>
  <c r="N38"/>
  <c r="N36"/>
  <c r="M36"/>
  <c r="L36"/>
  <c r="N40"/>
  <c r="N39"/>
  <c r="M39"/>
  <c r="L39"/>
  <c r="P41"/>
  <c r="P2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2"/>
  <c r="P43"/>
  <c r="P44"/>
  <c r="P45"/>
  <c r="P46"/>
  <c r="P47"/>
  <c r="P48"/>
  <c r="P49"/>
  <c r="N42"/>
  <c r="N43"/>
  <c r="N41"/>
  <c r="M41"/>
  <c r="L41"/>
  <c r="L44"/>
  <c r="M44" s="1"/>
  <c r="N44" s="1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50"/>
  <c r="P2" i="2"/>
  <c r="P3"/>
  <c r="P4"/>
  <c r="P5"/>
  <c r="P6"/>
  <c r="P7"/>
  <c r="P8"/>
  <c r="P9"/>
  <c r="P10"/>
  <c r="P11"/>
  <c r="P12"/>
  <c r="P13"/>
  <c r="P14"/>
  <c r="P15"/>
  <c r="P16"/>
  <c r="P17"/>
  <c r="P18"/>
  <c r="P19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20"/>
  <c r="N24" i="1" l="1"/>
  <c r="N23"/>
  <c r="N29"/>
  <c r="N30"/>
  <c r="N32"/>
  <c r="N33"/>
  <c r="M19" i="2"/>
  <c r="L19"/>
  <c r="M17"/>
  <c r="M11"/>
  <c r="N17"/>
  <c r="N15"/>
  <c r="N13"/>
  <c r="N11"/>
  <c r="N12"/>
  <c r="N10"/>
  <c r="N8"/>
  <c r="N5"/>
  <c r="N2"/>
  <c r="L17"/>
  <c r="L15"/>
  <c r="M15" s="1"/>
  <c r="L13"/>
  <c r="M13" s="1"/>
  <c r="L11"/>
  <c r="L12"/>
  <c r="M12" s="1"/>
  <c r="L10"/>
  <c r="M10" s="1"/>
  <c r="L8"/>
  <c r="M8" s="1"/>
  <c r="L5"/>
  <c r="M5" s="1"/>
  <c r="L2" l="1"/>
  <c r="M2" s="1"/>
</calcChain>
</file>

<file path=xl/sharedStrings.xml><?xml version="1.0" encoding="utf-8"?>
<sst xmlns="http://schemas.openxmlformats.org/spreadsheetml/2006/main" count="3036" uniqueCount="745">
  <si>
    <t>N° COMMANDE</t>
  </si>
  <si>
    <t>ARTICLE</t>
  </si>
  <si>
    <t>CODE FR</t>
  </si>
  <si>
    <t>DES FR</t>
  </si>
  <si>
    <t>Type article</t>
  </si>
  <si>
    <t>QTE RECUE</t>
  </si>
  <si>
    <t>DATE RECEPTION</t>
  </si>
  <si>
    <t>N° RCEPT</t>
  </si>
  <si>
    <t>ECHANCE</t>
  </si>
  <si>
    <t>PRIX ACHAT</t>
  </si>
  <si>
    <t>VALEUR</t>
  </si>
  <si>
    <t>PO170319</t>
  </si>
  <si>
    <t>E10052</t>
  </si>
  <si>
    <t>METACONCEPT</t>
  </si>
  <si>
    <t>RC170859</t>
  </si>
  <si>
    <t>610M0004</t>
  </si>
  <si>
    <t>PO170036</t>
  </si>
  <si>
    <t>600P0002</t>
  </si>
  <si>
    <t>E10060</t>
  </si>
  <si>
    <t>STCM</t>
  </si>
  <si>
    <t>RC170213</t>
  </si>
  <si>
    <t>PO170090</t>
  </si>
  <si>
    <t>RC170367</t>
  </si>
  <si>
    <t>RC170371</t>
  </si>
  <si>
    <t>RC170430</t>
  </si>
  <si>
    <t>RC170439</t>
  </si>
  <si>
    <t>PO170176</t>
  </si>
  <si>
    <t>600p0002</t>
  </si>
  <si>
    <t>RC170489</t>
  </si>
  <si>
    <t>RC170490</t>
  </si>
  <si>
    <t>RC170491</t>
  </si>
  <si>
    <t>RC170492</t>
  </si>
  <si>
    <t>RC170720</t>
  </si>
  <si>
    <t>RC170783</t>
  </si>
  <si>
    <t>RC170784</t>
  </si>
  <si>
    <t>RC170850</t>
  </si>
  <si>
    <t>PO170322</t>
  </si>
  <si>
    <t>RC170809</t>
  </si>
  <si>
    <t>RC170848</t>
  </si>
  <si>
    <t>PO170448</t>
  </si>
  <si>
    <t>RC170857</t>
  </si>
  <si>
    <t>PO170467</t>
  </si>
  <si>
    <t>RC170918</t>
  </si>
  <si>
    <t>RC170927</t>
  </si>
  <si>
    <t>RC170968</t>
  </si>
  <si>
    <t>RC171001</t>
  </si>
  <si>
    <t>PO170527</t>
  </si>
  <si>
    <t>RC171159</t>
  </si>
  <si>
    <t>RC171160</t>
  </si>
  <si>
    <t>RC171375</t>
  </si>
  <si>
    <t>PO170692</t>
  </si>
  <si>
    <t>RC171459</t>
  </si>
  <si>
    <t>RC171462</t>
  </si>
  <si>
    <t>RC171511</t>
  </si>
  <si>
    <t>RC171512</t>
  </si>
  <si>
    <t>RC171513</t>
  </si>
  <si>
    <t>PO170773</t>
  </si>
  <si>
    <t>RC171583</t>
  </si>
  <si>
    <t>RC171584</t>
  </si>
  <si>
    <t>RC171585</t>
  </si>
  <si>
    <t>RC171645</t>
  </si>
  <si>
    <t>RC171646</t>
  </si>
  <si>
    <t>PO170900</t>
  </si>
  <si>
    <t>RC171788</t>
  </si>
  <si>
    <t>RC171790</t>
  </si>
  <si>
    <t>RC171813</t>
  </si>
  <si>
    <t>RC171845</t>
  </si>
  <si>
    <t>RC171846</t>
  </si>
  <si>
    <t>PO171094</t>
  </si>
  <si>
    <t>RC172128</t>
  </si>
  <si>
    <t>RC172129</t>
  </si>
  <si>
    <t>RC172130</t>
  </si>
  <si>
    <t>RC172167</t>
  </si>
  <si>
    <t>PO171095</t>
  </si>
  <si>
    <t>PO180211</t>
  </si>
  <si>
    <t>PO180428</t>
  </si>
  <si>
    <t>PO180429</t>
  </si>
  <si>
    <t>PO180562</t>
  </si>
  <si>
    <t>PO180984</t>
  </si>
  <si>
    <t>PO181336</t>
  </si>
  <si>
    <t>PO170035</t>
  </si>
  <si>
    <t>600P0025</t>
  </si>
  <si>
    <t>E10070</t>
  </si>
  <si>
    <t>APSM</t>
  </si>
  <si>
    <t>RC170301</t>
  </si>
  <si>
    <t>RC170302</t>
  </si>
  <si>
    <t>PO170332</t>
  </si>
  <si>
    <t>E10072</t>
  </si>
  <si>
    <t>RASASS</t>
  </si>
  <si>
    <t>RC170657</t>
  </si>
  <si>
    <t>RC170843</t>
  </si>
  <si>
    <t>RC170847</t>
  </si>
  <si>
    <t>PO180545</t>
  </si>
  <si>
    <t>E10075</t>
  </si>
  <si>
    <t>RC181044</t>
  </si>
  <si>
    <t>PO170344</t>
  </si>
  <si>
    <t>610D0009</t>
  </si>
  <si>
    <t>L10162</t>
  </si>
  <si>
    <t>SOTRAM</t>
  </si>
  <si>
    <t>RC170684</t>
  </si>
  <si>
    <t>RC170814</t>
  </si>
  <si>
    <t>RC170819</t>
  </si>
  <si>
    <t>RC170866</t>
  </si>
  <si>
    <t>RC170905</t>
  </si>
  <si>
    <t>RC171052</t>
  </si>
  <si>
    <t>RC171135</t>
  </si>
  <si>
    <t>RC171228</t>
  </si>
  <si>
    <t>RC171289</t>
  </si>
  <si>
    <t>RC171330</t>
  </si>
  <si>
    <t>RC171331</t>
  </si>
  <si>
    <t>RC171332</t>
  </si>
  <si>
    <t>RC171409</t>
  </si>
  <si>
    <t>RC171527</t>
  </si>
  <si>
    <t>PO170793</t>
  </si>
  <si>
    <t>RC171528</t>
  </si>
  <si>
    <t>RC171533</t>
  </si>
  <si>
    <t>RC171534</t>
  </si>
  <si>
    <t>RC171672</t>
  </si>
  <si>
    <t>RC171677</t>
  </si>
  <si>
    <t>RC171740</t>
  </si>
  <si>
    <t>RC171822</t>
  </si>
  <si>
    <t>RC171844</t>
  </si>
  <si>
    <t>PO171135</t>
  </si>
  <si>
    <t>610d0009</t>
  </si>
  <si>
    <t>l10162</t>
  </si>
  <si>
    <t>RC172010</t>
  </si>
  <si>
    <t>RC172033</t>
  </si>
  <si>
    <t>PO171226</t>
  </si>
  <si>
    <t>RC172173</t>
  </si>
  <si>
    <t>PO180049</t>
  </si>
  <si>
    <t>RC180165</t>
  </si>
  <si>
    <t>PO180159</t>
  </si>
  <si>
    <t>RC180322</t>
  </si>
  <si>
    <t>PO180308</t>
  </si>
  <si>
    <t>RC180421</t>
  </si>
  <si>
    <t>PO180478</t>
  </si>
  <si>
    <t>RC180673</t>
  </si>
  <si>
    <t>PO180561</t>
  </si>
  <si>
    <t>RC180812</t>
  </si>
  <si>
    <t>PO180670</t>
  </si>
  <si>
    <t>RC180918</t>
  </si>
  <si>
    <t>PO180734</t>
  </si>
  <si>
    <t>RC181001</t>
  </si>
  <si>
    <t>PO180895</t>
  </si>
  <si>
    <t>RC181563</t>
  </si>
  <si>
    <t>PO181015</t>
  </si>
  <si>
    <t>RC181564</t>
  </si>
  <si>
    <t>PO181158</t>
  </si>
  <si>
    <t>RC181444</t>
  </si>
  <si>
    <t>PO181251</t>
  </si>
  <si>
    <t>RC181604</t>
  </si>
  <si>
    <t>PO181280</t>
  </si>
  <si>
    <t>RC181692</t>
  </si>
  <si>
    <t>PO181318</t>
  </si>
  <si>
    <t>RC181745</t>
  </si>
  <si>
    <t>PO181555</t>
  </si>
  <si>
    <t>610C0001</t>
  </si>
  <si>
    <t>RC182061</t>
  </si>
  <si>
    <t>PO181620</t>
  </si>
  <si>
    <t>RC182116</t>
  </si>
  <si>
    <t>PO181818</t>
  </si>
  <si>
    <t>RC190005</t>
  </si>
  <si>
    <t>PO170323</t>
  </si>
  <si>
    <t>600P0030</t>
  </si>
  <si>
    <t>L10189</t>
  </si>
  <si>
    <t>RC170592</t>
  </si>
  <si>
    <t>RC170593</t>
  </si>
  <si>
    <t>RC170594</t>
  </si>
  <si>
    <t>RC170595</t>
  </si>
  <si>
    <t>RC170596</t>
  </si>
  <si>
    <t>PO170878</t>
  </si>
  <si>
    <t>RC171599</t>
  </si>
  <si>
    <t>PO170889</t>
  </si>
  <si>
    <t>RC171619</t>
  </si>
  <si>
    <t>PO170899</t>
  </si>
  <si>
    <t>RC171644</t>
  </si>
  <si>
    <t>PO170917</t>
  </si>
  <si>
    <t>RC171741</t>
  </si>
  <si>
    <t>PO170961</t>
  </si>
  <si>
    <t>RC171742</t>
  </si>
  <si>
    <t>PO170962</t>
  </si>
  <si>
    <t>RC171743</t>
  </si>
  <si>
    <t>PO170963</t>
  </si>
  <si>
    <t>RC171744</t>
  </si>
  <si>
    <t>PO171024</t>
  </si>
  <si>
    <t>RC171953</t>
  </si>
  <si>
    <t>PO171040</t>
  </si>
  <si>
    <t>RC171952</t>
  </si>
  <si>
    <t>PO171209</t>
  </si>
  <si>
    <t>RC172121</t>
  </si>
  <si>
    <t>PO171227</t>
  </si>
  <si>
    <t>RC172174</t>
  </si>
  <si>
    <t>PO171246</t>
  </si>
  <si>
    <t>RC172188</t>
  </si>
  <si>
    <t>PO170605</t>
  </si>
  <si>
    <t>L10190</t>
  </si>
  <si>
    <t>RC171101</t>
  </si>
  <si>
    <t>RC171102</t>
  </si>
  <si>
    <t>RC171103</t>
  </si>
  <si>
    <t>RC171104</t>
  </si>
  <si>
    <t>RC171105</t>
  </si>
  <si>
    <t>RC171106</t>
  </si>
  <si>
    <t>RC171107</t>
  </si>
  <si>
    <t>RC171108</t>
  </si>
  <si>
    <t>RC171109</t>
  </si>
  <si>
    <t>RC171110</t>
  </si>
  <si>
    <t>RC171111</t>
  </si>
  <si>
    <t>PO170606</t>
  </si>
  <si>
    <t>RC171112</t>
  </si>
  <si>
    <t>RC171113</t>
  </si>
  <si>
    <t>RC171114</t>
  </si>
  <si>
    <t>RC171115</t>
  </si>
  <si>
    <t>RC171116</t>
  </si>
  <si>
    <t>RC171117</t>
  </si>
  <si>
    <t>RC171118</t>
  </si>
  <si>
    <t>RC171119</t>
  </si>
  <si>
    <t>PO170812</t>
  </si>
  <si>
    <t>RC171481</t>
  </si>
  <si>
    <t>RC171482</t>
  </si>
  <si>
    <t>RC171483</t>
  </si>
  <si>
    <t>RC171484</t>
  </si>
  <si>
    <t>RC171485</t>
  </si>
  <si>
    <t>PO170813</t>
  </si>
  <si>
    <t>RC171486</t>
  </si>
  <si>
    <t>RC171487</t>
  </si>
  <si>
    <t>RC171488</t>
  </si>
  <si>
    <t>RC171489</t>
  </si>
  <si>
    <t>RC171490</t>
  </si>
  <si>
    <t>RC171491</t>
  </si>
  <si>
    <t>RC171492</t>
  </si>
  <si>
    <t>PO171115</t>
  </si>
  <si>
    <t>l10190</t>
  </si>
  <si>
    <t>RC171983</t>
  </si>
  <si>
    <t>RC171984</t>
  </si>
  <si>
    <t>RC171985</t>
  </si>
  <si>
    <t>RC171986</t>
  </si>
  <si>
    <t>RC171987</t>
  </si>
  <si>
    <t>PO171116</t>
  </si>
  <si>
    <t>RC171988</t>
  </si>
  <si>
    <t>RC171989</t>
  </si>
  <si>
    <t>PO171120</t>
  </si>
  <si>
    <t>RC171981</t>
  </si>
  <si>
    <t>RC171982</t>
  </si>
  <si>
    <t>PO180088</t>
  </si>
  <si>
    <t>RC180093</t>
  </si>
  <si>
    <t>PO180330</t>
  </si>
  <si>
    <t>RC180484</t>
  </si>
  <si>
    <t>RC180485</t>
  </si>
  <si>
    <t>PO180331</t>
  </si>
  <si>
    <t>RC180486</t>
  </si>
  <si>
    <t>RC180487</t>
  </si>
  <si>
    <t>PO180332</t>
  </si>
  <si>
    <t>610C0003</t>
  </si>
  <si>
    <t>RC180488</t>
  </si>
  <si>
    <t>RC180489</t>
  </si>
  <si>
    <t>RC180490</t>
  </si>
  <si>
    <t>RC180491</t>
  </si>
  <si>
    <t>RC180492</t>
  </si>
  <si>
    <t>RC180493</t>
  </si>
  <si>
    <t>PO180333</t>
  </si>
  <si>
    <t>RC180494</t>
  </si>
  <si>
    <t>PO180441</t>
  </si>
  <si>
    <t>RC180624</t>
  </si>
  <si>
    <t>RC180625</t>
  </si>
  <si>
    <t>RC180626</t>
  </si>
  <si>
    <t>PO180604</t>
  </si>
  <si>
    <t>RC180826</t>
  </si>
  <si>
    <t>RC180913</t>
  </si>
  <si>
    <t>PO180612</t>
  </si>
  <si>
    <t>610M0005</t>
  </si>
  <si>
    <t>RC180915</t>
  </si>
  <si>
    <t>PO180845</t>
  </si>
  <si>
    <t>RC181079</t>
  </si>
  <si>
    <t>RC181080</t>
  </si>
  <si>
    <t>PO180846</t>
  </si>
  <si>
    <t>RC181081</t>
  </si>
  <si>
    <t>PO181084</t>
  </si>
  <si>
    <t>RC181549</t>
  </si>
  <si>
    <t>PO181085</t>
  </si>
  <si>
    <t>RC181550</t>
  </si>
  <si>
    <t>PO181086</t>
  </si>
  <si>
    <t>RC181551</t>
  </si>
  <si>
    <t>PO181087</t>
  </si>
  <si>
    <t>RC181552</t>
  </si>
  <si>
    <t>RC181553</t>
  </si>
  <si>
    <t>PO181248</t>
  </si>
  <si>
    <t>RC181565</t>
  </si>
  <si>
    <t>PO181249</t>
  </si>
  <si>
    <t>RC181566</t>
  </si>
  <si>
    <t>PO181501</t>
  </si>
  <si>
    <t>RC181970</t>
  </si>
  <si>
    <t>RC181971</t>
  </si>
  <si>
    <t>PO181502</t>
  </si>
  <si>
    <t>RC181972</t>
  </si>
  <si>
    <t>PO181503</t>
  </si>
  <si>
    <t>RC181973</t>
  </si>
  <si>
    <t>PO181504</t>
  </si>
  <si>
    <t>RC181974</t>
  </si>
  <si>
    <t>PO181505</t>
  </si>
  <si>
    <t>RC181975</t>
  </si>
  <si>
    <t>PO181506</t>
  </si>
  <si>
    <t>RC181976</t>
  </si>
  <si>
    <t>PO181756</t>
  </si>
  <si>
    <t>RC190008</t>
  </si>
  <si>
    <t>RC190009</t>
  </si>
  <si>
    <t>RC190010</t>
  </si>
  <si>
    <t>RC190011</t>
  </si>
  <si>
    <t>RC190012</t>
  </si>
  <si>
    <t>RC190013</t>
  </si>
  <si>
    <t>RC190014</t>
  </si>
  <si>
    <t>RC190015</t>
  </si>
  <si>
    <t>RC190016</t>
  </si>
  <si>
    <t>RC190017</t>
  </si>
  <si>
    <t>RC190018</t>
  </si>
  <si>
    <t>RC190019</t>
  </si>
  <si>
    <t>RC190020</t>
  </si>
  <si>
    <t>RC190021</t>
  </si>
  <si>
    <t>RC190022</t>
  </si>
  <si>
    <t>RC190023</t>
  </si>
  <si>
    <t>RC190024</t>
  </si>
  <si>
    <t>PO181757</t>
  </si>
  <si>
    <t>RC190025</t>
  </si>
  <si>
    <t>PO181758</t>
  </si>
  <si>
    <t>RC190041</t>
  </si>
  <si>
    <t>PO181759</t>
  </si>
  <si>
    <t>RC190004</t>
  </si>
  <si>
    <t>PO181760</t>
  </si>
  <si>
    <t>RC190026</t>
  </si>
  <si>
    <t>RC190027</t>
  </si>
  <si>
    <t>RC190028</t>
  </si>
  <si>
    <t>RC190029</t>
  </si>
  <si>
    <t>RC190030</t>
  </si>
  <si>
    <t>RC190031</t>
  </si>
  <si>
    <t>RC190032</t>
  </si>
  <si>
    <t>RC190033</t>
  </si>
  <si>
    <t>RC190034</t>
  </si>
  <si>
    <t>RC190035</t>
  </si>
  <si>
    <t>PO171117</t>
  </si>
  <si>
    <t>L10192</t>
  </si>
  <si>
    <t>RC171990</t>
  </si>
  <si>
    <t>RC171992</t>
  </si>
  <si>
    <t>RC171993</t>
  </si>
  <si>
    <t>RC171994</t>
  </si>
  <si>
    <t>RC171995</t>
  </si>
  <si>
    <t>RC172008</t>
  </si>
  <si>
    <t>RC172009</t>
  </si>
  <si>
    <t>PO171118</t>
  </si>
  <si>
    <t>RC171996</t>
  </si>
  <si>
    <t>RC171997</t>
  </si>
  <si>
    <t>RC171998</t>
  </si>
  <si>
    <t>RC171999</t>
  </si>
  <si>
    <t>PO171119</t>
  </si>
  <si>
    <t>RC172005</t>
  </si>
  <si>
    <t>RC172006</t>
  </si>
  <si>
    <t>PO171122</t>
  </si>
  <si>
    <t>RC172002</t>
  </si>
  <si>
    <t>PO180085</t>
  </si>
  <si>
    <t>RC180084</t>
  </si>
  <si>
    <t>RC180085</t>
  </si>
  <si>
    <t>RC180086</t>
  </si>
  <si>
    <t>RC180087</t>
  </si>
  <si>
    <t>RC180088</t>
  </si>
  <si>
    <t>PO180086</t>
  </si>
  <si>
    <t>RC180094</t>
  </si>
  <si>
    <t>RC180095</t>
  </si>
  <si>
    <t>RC180096</t>
  </si>
  <si>
    <t>PO180087</t>
  </si>
  <si>
    <t>RC180089</t>
  </si>
  <si>
    <t>RC180090</t>
  </si>
  <si>
    <t>RC180091</t>
  </si>
  <si>
    <t>RC180092</t>
  </si>
  <si>
    <t>PO180326</t>
  </si>
  <si>
    <t>RC180446</t>
  </si>
  <si>
    <t>RC180447</t>
  </si>
  <si>
    <t>RC180448</t>
  </si>
  <si>
    <t>RC180449</t>
  </si>
  <si>
    <t>RC180450</t>
  </si>
  <si>
    <t>RC180451</t>
  </si>
  <si>
    <t>RC180452</t>
  </si>
  <si>
    <t>RC180453</t>
  </si>
  <si>
    <t>RC180454</t>
  </si>
  <si>
    <t>RC180455</t>
  </si>
  <si>
    <t>RC180456</t>
  </si>
  <si>
    <t>RC180457</t>
  </si>
  <si>
    <t>PO180327</t>
  </si>
  <si>
    <t>RC180458</t>
  </si>
  <si>
    <t>RC180459</t>
  </si>
  <si>
    <t>RC180460</t>
  </si>
  <si>
    <t>RC180461</t>
  </si>
  <si>
    <t>RC180462</t>
  </si>
  <si>
    <t>RC180463</t>
  </si>
  <si>
    <t>RC180464</t>
  </si>
  <si>
    <t>RC180465</t>
  </si>
  <si>
    <t>RC180466</t>
  </si>
  <si>
    <t>RC180467</t>
  </si>
  <si>
    <t>RC180468</t>
  </si>
  <si>
    <t>RC180469</t>
  </si>
  <si>
    <t>RC180470</t>
  </si>
  <si>
    <t>RC180471</t>
  </si>
  <si>
    <t>RC180472</t>
  </si>
  <si>
    <t>RC180473</t>
  </si>
  <si>
    <t>RC180474</t>
  </si>
  <si>
    <t>RC180475</t>
  </si>
  <si>
    <t>RC180476</t>
  </si>
  <si>
    <t>RC180477</t>
  </si>
  <si>
    <t>PO180328</t>
  </si>
  <si>
    <t>RC180478</t>
  </si>
  <si>
    <t>RC180480</t>
  </si>
  <si>
    <t>RC180481</t>
  </si>
  <si>
    <t>PO180329</t>
  </si>
  <si>
    <t>RC180482</t>
  </si>
  <si>
    <t>RC180483</t>
  </si>
  <si>
    <t>PO180440</t>
  </si>
  <si>
    <t>RC180627</t>
  </si>
  <si>
    <t>RC180628</t>
  </si>
  <si>
    <t>RC180629</t>
  </si>
  <si>
    <t>PO180442</t>
  </si>
  <si>
    <t>RC180630</t>
  </si>
  <si>
    <t>RC180631</t>
  </si>
  <si>
    <t>RC180632</t>
  </si>
  <si>
    <t>RC180633</t>
  </si>
  <si>
    <t>RC180634</t>
  </si>
  <si>
    <t>RC180635</t>
  </si>
  <si>
    <t>RC180636</t>
  </si>
  <si>
    <t>RC180637</t>
  </si>
  <si>
    <t>RC180638</t>
  </si>
  <si>
    <t>RC180639</t>
  </si>
  <si>
    <t>RC180640</t>
  </si>
  <si>
    <t>RC180641</t>
  </si>
  <si>
    <t>RC180642</t>
  </si>
  <si>
    <t>RC180643</t>
  </si>
  <si>
    <t>RC180644</t>
  </si>
  <si>
    <t>RC180645</t>
  </si>
  <si>
    <t>PO180605</t>
  </si>
  <si>
    <t>RC180909</t>
  </si>
  <si>
    <t>RC180910</t>
  </si>
  <si>
    <t>RC180911</t>
  </si>
  <si>
    <t>RC180912</t>
  </si>
  <si>
    <t>PO180607</t>
  </si>
  <si>
    <t>RC180914</t>
  </si>
  <si>
    <t>PO180847</t>
  </si>
  <si>
    <t>RC181084</t>
  </si>
  <si>
    <t>PO180848</t>
  </si>
  <si>
    <t>RC181086</t>
  </si>
  <si>
    <t>RC181087</t>
  </si>
  <si>
    <t>RC181088</t>
  </si>
  <si>
    <t>RC181089</t>
  </si>
  <si>
    <t>RC181090</t>
  </si>
  <si>
    <t>RC181091</t>
  </si>
  <si>
    <t>RC181092</t>
  </si>
  <si>
    <t>RC181093</t>
  </si>
  <si>
    <t>RC181094</t>
  </si>
  <si>
    <t>PO180849</t>
  </si>
  <si>
    <t>RC181082</t>
  </si>
  <si>
    <t>RC181083</t>
  </si>
  <si>
    <t>PO181082</t>
  </si>
  <si>
    <t>RC181540</t>
  </si>
  <si>
    <t>RC181541</t>
  </si>
  <si>
    <t>RC181542</t>
  </si>
  <si>
    <t>RC181543</t>
  </si>
  <si>
    <t>PO181083</t>
  </si>
  <si>
    <t>RC181544</t>
  </si>
  <si>
    <t>RC181545</t>
  </si>
  <si>
    <t>RC181547</t>
  </si>
  <si>
    <t>RC181548</t>
  </si>
  <si>
    <t>PO181250</t>
  </si>
  <si>
    <t>RC181567</t>
  </si>
  <si>
    <t>RC181568</t>
  </si>
  <si>
    <t>RC181569</t>
  </si>
  <si>
    <t>RC181570</t>
  </si>
  <si>
    <t>RC181571</t>
  </si>
  <si>
    <t>RC181572</t>
  </si>
  <si>
    <t>RC181573</t>
  </si>
  <si>
    <t>RC181574</t>
  </si>
  <si>
    <t>RC181575</t>
  </si>
  <si>
    <t>RC181586</t>
  </si>
  <si>
    <t>RC181587</t>
  </si>
  <si>
    <t>RC181588</t>
  </si>
  <si>
    <t>RC181589</t>
  </si>
  <si>
    <t>RC181590</t>
  </si>
  <si>
    <t>RC181591</t>
  </si>
  <si>
    <t>RC181592</t>
  </si>
  <si>
    <t>RC181593</t>
  </si>
  <si>
    <t>RC181594</t>
  </si>
  <si>
    <t>RC181595</t>
  </si>
  <si>
    <t>RC181596</t>
  </si>
  <si>
    <t>RC181597</t>
  </si>
  <si>
    <t>RC181598</t>
  </si>
  <si>
    <t>RC181599</t>
  </si>
  <si>
    <t>RC181600</t>
  </si>
  <si>
    <t>RC181601</t>
  </si>
  <si>
    <t>RC181602</t>
  </si>
  <si>
    <t>RC181603</t>
  </si>
  <si>
    <t>PO181507</t>
  </si>
  <si>
    <t>RC181977</t>
  </si>
  <si>
    <t>RC181978</t>
  </si>
  <si>
    <t>RC181979</t>
  </si>
  <si>
    <t>PO181508</t>
  </si>
  <si>
    <t>RC181981</t>
  </si>
  <si>
    <t>RC181982</t>
  </si>
  <si>
    <t>RC181983</t>
  </si>
  <si>
    <t>RC181984</t>
  </si>
  <si>
    <t>RC181985</t>
  </si>
  <si>
    <t>RC181987</t>
  </si>
  <si>
    <t>RC181988</t>
  </si>
  <si>
    <t>RC181989</t>
  </si>
  <si>
    <t>RC181990</t>
  </si>
  <si>
    <t>RC181991</t>
  </si>
  <si>
    <t>RC181992</t>
  </si>
  <si>
    <t>PO181509</t>
  </si>
  <si>
    <t>RC181993</t>
  </si>
  <si>
    <t>RC181994</t>
  </si>
  <si>
    <t>RC181995</t>
  </si>
  <si>
    <t>RC181996</t>
  </si>
  <si>
    <t>RC181997</t>
  </si>
  <si>
    <t>RC181998</t>
  </si>
  <si>
    <t>RC182000</t>
  </si>
  <si>
    <t>PO181552</t>
  </si>
  <si>
    <t>RC182062</t>
  </si>
  <si>
    <t>PO181553</t>
  </si>
  <si>
    <t>RC182063</t>
  </si>
  <si>
    <t>PO181554</t>
  </si>
  <si>
    <t>RC182064</t>
  </si>
  <si>
    <t>PO181566</t>
  </si>
  <si>
    <t>RC182065</t>
  </si>
  <si>
    <t>PO181567</t>
  </si>
  <si>
    <t>RC182066</t>
  </si>
  <si>
    <t>PO181821</t>
  </si>
  <si>
    <t>RC190036</t>
  </si>
  <si>
    <t>PO181822</t>
  </si>
  <si>
    <t>RC190037</t>
  </si>
  <si>
    <t>PO180050</t>
  </si>
  <si>
    <t>L10193</t>
  </si>
  <si>
    <t>RC180170</t>
  </si>
  <si>
    <t>PO180051</t>
  </si>
  <si>
    <t>RC180171</t>
  </si>
  <si>
    <t>PO180089</t>
  </si>
  <si>
    <t>RC180172</t>
  </si>
  <si>
    <t>PO180090</t>
  </si>
  <si>
    <t>RC180173</t>
  </si>
  <si>
    <t>PO180110</t>
  </si>
  <si>
    <t>RC180196</t>
  </si>
  <si>
    <t>PO180147</t>
  </si>
  <si>
    <t>RC180197</t>
  </si>
  <si>
    <t>PO180148</t>
  </si>
  <si>
    <t>RC180198</t>
  </si>
  <si>
    <t>PO180157</t>
  </si>
  <si>
    <t>RC180321</t>
  </si>
  <si>
    <t>PO180158</t>
  </si>
  <si>
    <t>RC180323</t>
  </si>
  <si>
    <t>PO180165</t>
  </si>
  <si>
    <t>RC180324</t>
  </si>
  <si>
    <t>PO180210</t>
  </si>
  <si>
    <t>RC180325</t>
  </si>
  <si>
    <t>PO180217</t>
  </si>
  <si>
    <t>RC180326</t>
  </si>
  <si>
    <t>PO180218</t>
  </si>
  <si>
    <t>RC180327</t>
  </si>
  <si>
    <t>PO180242</t>
  </si>
  <si>
    <t>RC180328</t>
  </si>
  <si>
    <t>PO180274</t>
  </si>
  <si>
    <t>RC180362</t>
  </si>
  <si>
    <t>RC180532</t>
  </si>
  <si>
    <t>PO180379</t>
  </si>
  <si>
    <t>L10196</t>
  </si>
  <si>
    <t>RC180647</t>
  </si>
  <si>
    <t>PO180381</t>
  </si>
  <si>
    <t>RC180648</t>
  </si>
  <si>
    <t>PO180382</t>
  </si>
  <si>
    <t>RC180649</t>
  </si>
  <si>
    <t>PO180383</t>
  </si>
  <si>
    <t>RC180650</t>
  </si>
  <si>
    <t>PO180384</t>
  </si>
  <si>
    <t>RC180651</t>
  </si>
  <si>
    <t>PO180385</t>
  </si>
  <si>
    <t>RC180652</t>
  </si>
  <si>
    <t>PO180435</t>
  </si>
  <si>
    <t>RC180655</t>
  </si>
  <si>
    <t>PO180436</t>
  </si>
  <si>
    <t>RC180656</t>
  </si>
  <si>
    <t>PO180437</t>
  </si>
  <si>
    <t>RC180653</t>
  </si>
  <si>
    <t>PO180439</t>
  </si>
  <si>
    <t>RC180654</t>
  </si>
  <si>
    <t>PO180461</t>
  </si>
  <si>
    <t>RC180720</t>
  </si>
  <si>
    <t>PO180467</t>
  </si>
  <si>
    <t>RC180736</t>
  </si>
  <si>
    <t>PO180468</t>
  </si>
  <si>
    <t>RC180737</t>
  </si>
  <si>
    <t>PO180501</t>
  </si>
  <si>
    <t>RC180719</t>
  </si>
  <si>
    <t>PO180515</t>
  </si>
  <si>
    <t>RC180757</t>
  </si>
  <si>
    <t>PO180555</t>
  </si>
  <si>
    <t>RC180813</t>
  </si>
  <si>
    <t>PO180563</t>
  </si>
  <si>
    <t>RC180814</t>
  </si>
  <si>
    <t>PO180728</t>
  </si>
  <si>
    <t>RC180974</t>
  </si>
  <si>
    <t>PO180729</t>
  </si>
  <si>
    <t>600p0030</t>
  </si>
  <si>
    <t>RC180975</t>
  </si>
  <si>
    <t>PO180730</t>
  </si>
  <si>
    <t>RC180976</t>
  </si>
  <si>
    <t>PO180731</t>
  </si>
  <si>
    <t>RC180977</t>
  </si>
  <si>
    <t>PO180732</t>
  </si>
  <si>
    <t>RC180978</t>
  </si>
  <si>
    <t>PO180879</t>
  </si>
  <si>
    <t>RC181554</t>
  </si>
  <si>
    <t>PO180880</t>
  </si>
  <si>
    <t>RC181556</t>
  </si>
  <si>
    <t>PO180881</t>
  </si>
  <si>
    <t>RC181557</t>
  </si>
  <si>
    <t>PO181016</t>
  </si>
  <si>
    <t>RC181558</t>
  </si>
  <si>
    <t>PO181017</t>
  </si>
  <si>
    <t>RC181559</t>
  </si>
  <si>
    <t>PO181018</t>
  </si>
  <si>
    <t>RC181561</t>
  </si>
  <si>
    <t>PO181252</t>
  </si>
  <si>
    <t>RC181605</t>
  </si>
  <si>
    <t>PO181253</t>
  </si>
  <si>
    <t>RC181606</t>
  </si>
  <si>
    <t>PO181254</t>
  </si>
  <si>
    <t>RC181607</t>
  </si>
  <si>
    <t>PO181255</t>
  </si>
  <si>
    <t>RC181608</t>
  </si>
  <si>
    <t>PO181256</t>
  </si>
  <si>
    <t>RC181609</t>
  </si>
  <si>
    <t>PO181316</t>
  </si>
  <si>
    <t>RC181744</t>
  </si>
  <si>
    <t>PO181317</t>
  </si>
  <si>
    <t>RC181743</t>
  </si>
  <si>
    <t>PO181404</t>
  </si>
  <si>
    <t>RC181854</t>
  </si>
  <si>
    <t>PO181405</t>
  </si>
  <si>
    <t>RC181855</t>
  </si>
  <si>
    <t>PO181473</t>
  </si>
  <si>
    <t>RC181923</t>
  </si>
  <si>
    <t>PO181474</t>
  </si>
  <si>
    <t>RC181924</t>
  </si>
  <si>
    <t>PO181521</t>
  </si>
  <si>
    <t>RC182015</t>
  </si>
  <si>
    <t>PO181593</t>
  </si>
  <si>
    <t>RC182076</t>
  </si>
  <si>
    <t>RC182110</t>
  </si>
  <si>
    <t>RC182111</t>
  </si>
  <si>
    <t>PO181819</t>
  </si>
  <si>
    <t>RC190006</t>
  </si>
  <si>
    <t>RC190039</t>
  </si>
  <si>
    <t>RC190040</t>
  </si>
  <si>
    <t>RC190045</t>
  </si>
  <si>
    <t>RC190046</t>
  </si>
  <si>
    <t>PO180378</t>
  </si>
  <si>
    <t>L10197</t>
  </si>
  <si>
    <t>RC180646</t>
  </si>
  <si>
    <t>PO180669</t>
  </si>
  <si>
    <t>RC180917</t>
  </si>
  <si>
    <t>PO180733</t>
  </si>
  <si>
    <t>RC181002</t>
  </si>
  <si>
    <t>PO180894</t>
  </si>
  <si>
    <t>RC181562</t>
  </si>
  <si>
    <t>PO181159</t>
  </si>
  <si>
    <t>RC181443</t>
  </si>
  <si>
    <t>PO181292</t>
  </si>
  <si>
    <t>RC181693</t>
  </si>
  <si>
    <t>PO181678</t>
  </si>
  <si>
    <t>RC182161</t>
  </si>
  <si>
    <t>RC182326</t>
  </si>
  <si>
    <t>PO181679</t>
  </si>
  <si>
    <t>RC182162</t>
  </si>
  <si>
    <t>RC182327</t>
  </si>
  <si>
    <t>PO181680</t>
  </si>
  <si>
    <t>RC182163</t>
  </si>
  <si>
    <t>RC182328</t>
  </si>
  <si>
    <t>PO181681</t>
  </si>
  <si>
    <t>RC182164</t>
  </si>
  <si>
    <t>RC182329</t>
  </si>
  <si>
    <t>PO170654</t>
  </si>
  <si>
    <t>L30023</t>
  </si>
  <si>
    <t>RC171198</t>
  </si>
  <si>
    <t>PO180785</t>
  </si>
  <si>
    <t>RC181067</t>
  </si>
  <si>
    <t>PO181820</t>
  </si>
  <si>
    <t>RC190038</t>
  </si>
  <si>
    <t>PO171070</t>
  </si>
  <si>
    <t>610D0001</t>
  </si>
  <si>
    <t>L30251</t>
  </si>
  <si>
    <t>RC171957</t>
  </si>
  <si>
    <t>RC171958</t>
  </si>
  <si>
    <t>RC171959</t>
  </si>
  <si>
    <t>RC171960</t>
  </si>
  <si>
    <t>RC171961</t>
  </si>
  <si>
    <t>RC171962</t>
  </si>
  <si>
    <t>PO181520</t>
  </si>
  <si>
    <t>RC182016</t>
  </si>
  <si>
    <t>RC182017</t>
  </si>
  <si>
    <t>RC182018</t>
  </si>
  <si>
    <t>RC182019</t>
  </si>
  <si>
    <t>RC182020</t>
  </si>
  <si>
    <t>RC182021</t>
  </si>
  <si>
    <t>PO180416</t>
  </si>
  <si>
    <t>L80136</t>
  </si>
  <si>
    <t>RC180579</t>
  </si>
  <si>
    <t>PO181472</t>
  </si>
  <si>
    <t>RC181925</t>
  </si>
  <si>
    <t>BATTERIES USAGEES</t>
  </si>
  <si>
    <t>DECHET PLAQUE BATTER</t>
  </si>
  <si>
    <t>CRASSE</t>
  </si>
  <si>
    <t>PLOMB</t>
  </si>
  <si>
    <t>ETAIN METAL 99.99 %</t>
  </si>
  <si>
    <t>VIEUX ETAIN METAL</t>
  </si>
  <si>
    <t>PLOMB DOUX IMPORTE</t>
  </si>
  <si>
    <t xml:space="preserve">PLOMB CALCIUM </t>
  </si>
  <si>
    <t>STCM 1</t>
  </si>
  <si>
    <t>PRIX UNITAIRE</t>
  </si>
  <si>
    <t>MONTANT FACTURE</t>
  </si>
  <si>
    <t>COURS DECLARATION</t>
  </si>
  <si>
    <t>DEVISE</t>
  </si>
  <si>
    <t>EURO</t>
  </si>
  <si>
    <t>NIZI</t>
  </si>
  <si>
    <t>HAZEM</t>
  </si>
  <si>
    <t>KAMMOUN</t>
  </si>
  <si>
    <t xml:space="preserve">TUDOR </t>
  </si>
  <si>
    <t>PEUGEOT</t>
  </si>
  <si>
    <t xml:space="preserve">ARTES </t>
  </si>
  <si>
    <t>STCM 22</t>
  </si>
  <si>
    <t>STCM 3</t>
  </si>
  <si>
    <t>STCM 2</t>
  </si>
  <si>
    <t>STCM 4</t>
  </si>
  <si>
    <t>STCM 5</t>
  </si>
  <si>
    <t>STCM 7</t>
  </si>
  <si>
    <t>STCM 8</t>
  </si>
  <si>
    <t>P.U DINARS</t>
  </si>
  <si>
    <t>EUR</t>
  </si>
  <si>
    <t>KAIS TAYACHI</t>
  </si>
  <si>
    <t>TUDOR</t>
  </si>
  <si>
    <t>Étiquettes de lignes</t>
  </si>
  <si>
    <t>Total général</t>
  </si>
  <si>
    <t>Somme de QTE RECUE</t>
  </si>
  <si>
    <t>Valeurs</t>
  </si>
  <si>
    <t>Somme de VALEUR</t>
  </si>
  <si>
    <t>usd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</si>
</sst>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#,##0.000"/>
    <numFmt numFmtId="165" formatCode="#,##0.0000000"/>
    <numFmt numFmtId="166" formatCode="0.0000000"/>
  </numFmts>
  <fonts count="4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4" fontId="1" fillId="0" borderId="0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wrapText="1"/>
    </xf>
    <xf numFmtId="0" fontId="2" fillId="0" borderId="0" xfId="0" applyNumberFormat="1" applyFont="1" applyFill="1" applyBorder="1" applyAlignment="1">
      <alignment wrapText="1"/>
    </xf>
    <xf numFmtId="4" fontId="2" fillId="2" borderId="0" xfId="0" applyNumberFormat="1" applyFont="1" applyFill="1" applyBorder="1" applyAlignment="1">
      <alignment wrapText="1"/>
    </xf>
    <xf numFmtId="14" fontId="2" fillId="0" borderId="0" xfId="0" applyNumberFormat="1" applyFont="1" applyFill="1" applyBorder="1" applyAlignment="1">
      <alignment wrapText="1"/>
    </xf>
    <xf numFmtId="164" fontId="2" fillId="0" borderId="0" xfId="0" applyNumberFormat="1" applyFont="1" applyFill="1" applyBorder="1" applyAlignment="1">
      <alignment wrapText="1"/>
    </xf>
    <xf numFmtId="4" fontId="2" fillId="0" borderId="0" xfId="0" applyNumberFormat="1" applyFont="1" applyFill="1" applyBorder="1" applyAlignment="1">
      <alignment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/>
    <xf numFmtId="4" fontId="2" fillId="0" borderId="0" xfId="0" applyNumberFormat="1" applyFont="1" applyFill="1" applyBorder="1"/>
    <xf numFmtId="14" fontId="2" fillId="0" borderId="0" xfId="0" applyNumberFormat="1" applyFont="1" applyFill="1" applyBorder="1"/>
    <xf numFmtId="164" fontId="2" fillId="0" borderId="0" xfId="0" applyNumberFormat="1" applyFont="1" applyFill="1" applyBorder="1"/>
    <xf numFmtId="4" fontId="2" fillId="0" borderId="0" xfId="0" applyNumberFormat="1" applyFont="1" applyFill="1" applyBorder="1" applyAlignment="1">
      <alignment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horizontal="center" vertical="center"/>
    </xf>
    <xf numFmtId="166" fontId="2" fillId="0" borderId="0" xfId="0" applyNumberFormat="1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  <xf numFmtId="4" fontId="0" fillId="0" borderId="0" xfId="0" pivotButton="1" applyNumberFormat="1"/>
    <xf numFmtId="4" fontId="0" fillId="0" borderId="0" xfId="0" applyNumberFormat="1"/>
    <xf numFmtId="14" fontId="2" fillId="0" borderId="0" xfId="0" applyNumberFormat="1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164" fontId="2" fillId="0" borderId="0" xfId="1" applyNumberFormat="1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14">
    <dxf>
      <numFmt numFmtId="164" formatCode="#,##0.000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A" refreshedDate="43483.41439583333" createdVersion="3" refreshedVersion="3" minRefreshableVersion="3" recordCount="322">
  <cacheSource type="worksheet">
    <worksheetSource ref="A1:P323" sheet="2018 1"/>
  </cacheSource>
  <cacheFields count="16">
    <cacheField name="N° COMMANDE" numFmtId="0">
      <sharedItems/>
    </cacheField>
    <cacheField name="ARTICLE" numFmtId="0">
      <sharedItems/>
    </cacheField>
    <cacheField name="CODE FR" numFmtId="0">
      <sharedItems/>
    </cacheField>
    <cacheField name="DES FR" numFmtId="0">
      <sharedItems count="9">
        <s v="STCM"/>
        <s v="NIZI"/>
        <s v="SOTRAM"/>
        <s v="KAIS TAYACHI"/>
        <s v="HAZEM"/>
        <s v="KAMMOUN"/>
        <s v="TUDOR "/>
        <s v="PEUGEOT"/>
        <s v="ARTES "/>
      </sharedItems>
    </cacheField>
    <cacheField name="Type article" numFmtId="0">
      <sharedItems count="7">
        <s v="PLOMB DOUX IMPORTE"/>
        <s v="ETAIN METAL 99.99 %"/>
        <s v="BATTERIES USAGEES"/>
        <s v="DECHET PLAQUE BATTER"/>
        <s v="CRASSE"/>
        <s v="PLOMB"/>
        <s v="VIEUX ETAIN METAL"/>
      </sharedItems>
    </cacheField>
    <cacheField name="QTE RECUE" numFmtId="4">
      <sharedItems containsSemiMixedTypes="0" containsString="0" containsNumber="1" minValue="-42160" maxValue="47868.39"/>
    </cacheField>
    <cacheField name="DATE RECEPTION" numFmtId="14">
      <sharedItems containsSemiMixedTypes="0" containsNonDate="0" containsDate="1" containsString="0" minDate="2018-01-03T00:00:00" maxDate="2018-12-26T00:00:00"/>
    </cacheField>
    <cacheField name="N° RCEPT" numFmtId="0">
      <sharedItems/>
    </cacheField>
    <cacheField name="DEVISE" numFmtId="0">
      <sharedItems containsBlank="1"/>
    </cacheField>
    <cacheField name="MONTANT FACTURE" numFmtId="4">
      <sharedItems containsString="0" containsBlank="1" containsNumber="1" minValue="19879.2" maxValue="167080.07"/>
    </cacheField>
    <cacheField name="COURS DECLARATION" numFmtId="0">
      <sharedItems containsString="0" containsBlank="1" containsNumber="1" minValue="2.9281999999999999" maxValue="3.1493000000000002"/>
    </cacheField>
    <cacheField name="PRIX UNITAIRE" numFmtId="4">
      <sharedItems containsString="0" containsBlank="1" containsNumber="1" minValue="1.9993000390930415" maxValue="19.8"/>
    </cacheField>
    <cacheField name="P.U DINARS" numFmtId="164">
      <sharedItems containsString="0" containsBlank="1" containsNumber="1" minValue="6.2505116772185305" maxValue="58.862430000000003"/>
    </cacheField>
    <cacheField name="ECHANCE" numFmtId="164">
      <sharedItems containsString="0" containsBlank="1" containsNumber="1" minValue="43112" maxValue="492852.79048600007"/>
    </cacheField>
    <cacheField name="PRIX ACHAT" numFmtId="164">
      <sharedItems containsSemiMixedTypes="0" containsString="0" containsNumber="1" minValue="0.6" maxValue="58.862000000000002"/>
    </cacheField>
    <cacheField name="VALEUR" numFmtId="164">
      <sharedItems containsSemiMixedTypes="0" containsString="0" containsNumber="1" minValue="-74196" maxValue="168057.09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A" refreshedDate="43483.41441597222" createdVersion="3" refreshedVersion="3" minRefreshableVersion="3" recordCount="164">
  <cacheSource type="worksheet">
    <worksheetSource ref="A1:P165" sheet="2017 1"/>
  </cacheSource>
  <cacheFields count="16">
    <cacheField name="N° COMMANDE" numFmtId="0">
      <sharedItems/>
    </cacheField>
    <cacheField name="ARTICLE" numFmtId="0">
      <sharedItems/>
    </cacheField>
    <cacheField name="CODE FR" numFmtId="0">
      <sharedItems/>
    </cacheField>
    <cacheField name="DES FR" numFmtId="0">
      <sharedItems count="9">
        <s v="METACONCEPT"/>
        <s v="STCM"/>
        <s v="APSM"/>
        <s v="RASASS"/>
        <s v="SOTRAM"/>
        <s v="HAZEM"/>
        <s v="KAIS TAYACHI"/>
        <s v="TUDOR"/>
        <s v="PEUGEOT"/>
      </sharedItems>
    </cacheField>
    <cacheField name="Type article" numFmtId="0">
      <sharedItems count="7">
        <s v="ETAIN METAL 99.99 %"/>
        <s v="PLOMB DOUX IMPORTE"/>
        <s v="PLOMB CALCIUM "/>
        <s v="DECHET PLAQUE BATTER"/>
        <s v="PLOMB"/>
        <s v="VIEUX ETAIN METAL"/>
        <s v="BATTERIES USAGEES"/>
      </sharedItems>
    </cacheField>
    <cacheField name="QTE RECUE" numFmtId="4">
      <sharedItems containsSemiMixedTypes="0" containsString="0" containsNumber="1" containsInteger="1" minValue="20" maxValue="63343"/>
    </cacheField>
    <cacheField name="DATE RECEPTION" numFmtId="14">
      <sharedItems containsSemiMixedTypes="0" containsNonDate="0" containsDate="1" containsString="0" minDate="2017-02-08T00:00:00" maxDate="2017-12-30T00:00:00"/>
    </cacheField>
    <cacheField name="N° RCEPT" numFmtId="0">
      <sharedItems/>
    </cacheField>
    <cacheField name="DEVISE" numFmtId="14">
      <sharedItems containsBlank="1"/>
    </cacheField>
    <cacheField name="MONTANT FACTURE" numFmtId="4">
      <sharedItems containsString="0" containsBlank="1" containsNumber="1" minValue="10750" maxValue="238594.03"/>
    </cacheField>
    <cacheField name="COURS DECLARATION" numFmtId="165">
      <sharedItems containsString="0" containsBlank="1" containsNumber="1" minValue="2.3037999999999998" maxValue="2.9230999999999998"/>
    </cacheField>
    <cacheField name="PRIX UNITAIRE" numFmtId="4">
      <sharedItems containsString="0" containsBlank="1" containsNumber="1" minValue="2.0013098930481283" maxValue="2.4736841304678503"/>
    </cacheField>
    <cacheField name="P.U DINARS" numFmtId="164">
      <sharedItems containsString="0" containsBlank="1" containsNumber="1" minValue="4.0052417797346589" maxValue="6.5330409326571734"/>
    </cacheField>
    <cacheField name="ECHANCE" numFmtId="164">
      <sharedItems containsString="0" containsBlank="1" containsNumber="1" minValue="100691.77834252933" maxValue="331820.56772617646"/>
    </cacheField>
    <cacheField name="PRIX ACHAT" numFmtId="164">
      <sharedItems containsSemiMixedTypes="0" containsString="0" containsNumber="1" minValue="0.59321999999999997" maxValue="58.832599999999999"/>
    </cacheField>
    <cacheField name="VALEUR" numFmtId="164">
      <sharedItems containsSemiMixedTypes="0" containsString="0" containsNumber="1" minValue="88" maxValue="331790.63400000002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2">
  <r>
    <s v="PO171095"/>
    <s v="600p0002"/>
    <s v="E10060"/>
    <x v="0"/>
    <x v="0"/>
    <n v="24880"/>
    <d v="2018-01-10T00:00:00"/>
    <s v="STCM 22"/>
    <s v="EURO"/>
    <n v="166551.34"/>
    <n v="2.9338000000000002"/>
    <n v="2.203060052910053"/>
    <n v="6.4633375832275144"/>
    <n v="488628.32129200001"/>
    <n v="6.4630000000000001"/>
    <n v="160799.44"/>
  </r>
  <r>
    <s v="PO171095"/>
    <s v="600p0002"/>
    <s v="E10060"/>
    <x v="0"/>
    <x v="0"/>
    <n v="25340"/>
    <d v="2018-01-10T00:00:00"/>
    <s v="STCM 22"/>
    <m/>
    <m/>
    <m/>
    <m/>
    <m/>
    <m/>
    <n v="6.4630000000000001"/>
    <n v="163772.42000000001"/>
  </r>
  <r>
    <s v="PO171095"/>
    <s v="600p0002"/>
    <s v="E10060"/>
    <x v="0"/>
    <x v="0"/>
    <n v="25380"/>
    <d v="2018-01-11T00:00:00"/>
    <s v="STCM 22"/>
    <m/>
    <m/>
    <m/>
    <m/>
    <m/>
    <m/>
    <n v="6.4630000000000001"/>
    <n v="164030.94"/>
  </r>
  <r>
    <s v="PO171095"/>
    <s v="600p0002"/>
    <s v="E10060"/>
    <x v="0"/>
    <x v="0"/>
    <n v="25520"/>
    <d v="2018-01-29T00:00:00"/>
    <s v="STCM 1"/>
    <s v="EURO"/>
    <n v="167080.07"/>
    <n v="2.9498000000000002"/>
    <n v="2.2030599947257383"/>
    <n v="6.4985863724419834"/>
    <n v="492852.79048600007"/>
    <n v="6.4989999999999997"/>
    <n v="165854.47999999998"/>
  </r>
  <r>
    <s v="PO171095"/>
    <s v="600p0002"/>
    <s v="E10060"/>
    <x v="0"/>
    <x v="0"/>
    <n v="25060"/>
    <d v="2018-01-30T00:00:00"/>
    <s v="STCM 1"/>
    <m/>
    <m/>
    <m/>
    <m/>
    <m/>
    <m/>
    <n v="6.4989999999999997"/>
    <n v="162864.94"/>
  </r>
  <r>
    <s v="PO171095"/>
    <s v="600p0002"/>
    <s v="E10060"/>
    <x v="0"/>
    <x v="0"/>
    <n v="25260"/>
    <d v="2018-01-30T00:00:00"/>
    <s v="STCM 1"/>
    <m/>
    <m/>
    <m/>
    <m/>
    <m/>
    <m/>
    <n v="6.4989999999999997"/>
    <n v="164164.74"/>
  </r>
  <r>
    <s v="PO180211"/>
    <s v="600p0002"/>
    <s v="E10060"/>
    <x v="0"/>
    <x v="0"/>
    <n v="25638"/>
    <d v="2018-03-06T00:00:00"/>
    <s v="STCM 3"/>
    <s v="EURO"/>
    <n v="112779.33"/>
    <n v="2.9287999999999998"/>
    <n v="2.2379515418502205"/>
    <n v="6.5545124757709257"/>
    <n v="330308.10170399997"/>
    <n v="6.5549999999999997"/>
    <n v="168057.09"/>
  </r>
  <r>
    <s v="PO180211"/>
    <s v="600p0002"/>
    <s v="E10060"/>
    <x v="0"/>
    <x v="0"/>
    <n v="24756"/>
    <d v="2018-03-06T00:00:00"/>
    <s v="STCM 3"/>
    <m/>
    <m/>
    <m/>
    <m/>
    <m/>
    <m/>
    <n v="6.5549999999999997"/>
    <n v="162275.57999999999"/>
  </r>
  <r>
    <s v="PO180211"/>
    <s v="600p0002"/>
    <s v="E10060"/>
    <x v="0"/>
    <x v="0"/>
    <n v="25700"/>
    <d v="2018-04-03T00:00:00"/>
    <s v="STCM 2"/>
    <s v="EURO"/>
    <n v="57258.57"/>
    <n v="2.9281999999999999"/>
    <n v="2.2279599221789885"/>
    <n v="6.5239122441245136"/>
    <n v="167664.544674"/>
    <n v="6.524"/>
    <n v="167666.79999999999"/>
  </r>
  <r>
    <s v="PO180428"/>
    <s v="600p0002"/>
    <s v="E10060"/>
    <x v="0"/>
    <x v="0"/>
    <n v="24680"/>
    <d v="2018-05-21T00:00:00"/>
    <s v="STCM 4"/>
    <s v="EURO"/>
    <n v="54965.05"/>
    <n v="2.9368500000000002"/>
    <n v="2.2271089951377636"/>
    <n v="6.5406850523703417"/>
    <n v="161424.10709250002"/>
    <n v="6.5410000000000004"/>
    <n v="161431.88"/>
  </r>
  <r>
    <s v="PO180429"/>
    <s v="600p0002"/>
    <s v="E10060"/>
    <x v="0"/>
    <x v="0"/>
    <n v="25040"/>
    <d v="2018-05-21T00:00:00"/>
    <s v="STCM 4"/>
    <m/>
    <n v="54986.05"/>
    <n v="2.9368500000000002"/>
    <n v="2.1959285143769969"/>
    <n v="6.4491126574480839"/>
    <n v="161485.78094250002"/>
    <n v="6.4489999999999998"/>
    <n v="161482.96"/>
  </r>
  <r>
    <s v="PO180562"/>
    <s v="600p0002"/>
    <s v="E10060"/>
    <x v="0"/>
    <x v="0"/>
    <n v="25540"/>
    <d v="2018-07-04T00:00:00"/>
    <s v="STCM 5"/>
    <s v="EURO"/>
    <n v="111686.18"/>
    <n v="2.9367000000000001"/>
    <n v="2.1950900157232702"/>
    <n v="6.4463208491745281"/>
    <n v="327988.80480599997"/>
    <n v="6.4459999999999997"/>
    <n v="164630.84"/>
  </r>
  <r>
    <s v="PO180562"/>
    <s v="600p0002"/>
    <s v="E10060"/>
    <x v="0"/>
    <x v="0"/>
    <n v="25340"/>
    <d v="2018-07-04T00:00:00"/>
    <s v="STCM 5"/>
    <m/>
    <m/>
    <m/>
    <m/>
    <m/>
    <m/>
    <n v="6.4459999999999997"/>
    <n v="163341.63999999998"/>
  </r>
  <r>
    <s v="PO180984"/>
    <s v="600p0002"/>
    <s v="E10060"/>
    <x v="0"/>
    <x v="0"/>
    <n v="25400"/>
    <d v="2018-08-16T00:00:00"/>
    <s v="STCM 7"/>
    <s v="EURO"/>
    <n v="103082.39"/>
    <n v="3.1493000000000002"/>
    <n v="2.0307799448384554"/>
    <n v="6.3955352802797476"/>
    <n v="324637.37082700001"/>
    <n v="6.3959999999999999"/>
    <n v="162458.4"/>
  </r>
  <r>
    <s v="PO180984"/>
    <s v="600p0002"/>
    <s v="E10060"/>
    <x v="0"/>
    <x v="0"/>
    <n v="25360"/>
    <d v="2018-08-17T00:00:00"/>
    <s v="STCM 7"/>
    <m/>
    <m/>
    <m/>
    <m/>
    <m/>
    <m/>
    <n v="6.3959999999999999"/>
    <n v="162202.56"/>
  </r>
  <r>
    <s v="PO181336"/>
    <s v="600p0002"/>
    <s v="E10060"/>
    <x v="0"/>
    <x v="0"/>
    <n v="25640"/>
    <d v="2018-10-04T00:00:00"/>
    <s v="STCM 8"/>
    <s v="EURO"/>
    <n v="102284.19"/>
    <n v="3.12635"/>
    <n v="1.9993000390930415"/>
    <n v="6.2505116772185305"/>
    <n v="319776.17740649998"/>
    <n v="6.2510000000000003"/>
    <n v="160275.64000000001"/>
  </r>
  <r>
    <s v="PO181336"/>
    <s v="600p0002"/>
    <s v="E10060"/>
    <x v="0"/>
    <x v="0"/>
    <n v="25520"/>
    <d v="2018-10-04T00:00:00"/>
    <s v="STCM 8"/>
    <m/>
    <m/>
    <m/>
    <m/>
    <m/>
    <m/>
    <n v="6.2510000000000003"/>
    <n v="159525.52000000002"/>
  </r>
  <r>
    <s v="PO180545"/>
    <s v="610M0004"/>
    <s v="E10075"/>
    <x v="1"/>
    <x v="1"/>
    <n v="1004"/>
    <d v="2018-06-01T00:00:00"/>
    <s v="RC181044"/>
    <s v="EURO"/>
    <n v="19879.2"/>
    <n v="2.9728500000000002"/>
    <n v="19.8"/>
    <n v="58.862430000000003"/>
    <n v="43228"/>
    <n v="58.862000000000002"/>
    <n v="59097.448000000004"/>
  </r>
  <r>
    <s v="PO181555"/>
    <s v="610C0001"/>
    <s v="L10162"/>
    <x v="2"/>
    <x v="2"/>
    <n v="10080"/>
    <d v="2018-10-30T00:00:00"/>
    <s v="RC182061"/>
    <m/>
    <m/>
    <m/>
    <m/>
    <m/>
    <n v="43403"/>
    <n v="1.2"/>
    <n v="12096"/>
  </r>
  <r>
    <s v="PO180049"/>
    <s v="610D0009"/>
    <s v="L10162"/>
    <x v="2"/>
    <x v="3"/>
    <n v="38660"/>
    <d v="2018-01-08T00:00:00"/>
    <s v="RC180165"/>
    <m/>
    <m/>
    <m/>
    <m/>
    <m/>
    <n v="43112"/>
    <n v="1.5"/>
    <n v="57990"/>
  </r>
  <r>
    <s v="PO180159"/>
    <s v="610D0009"/>
    <s v="L10162"/>
    <x v="2"/>
    <x v="3"/>
    <n v="34720"/>
    <d v="2018-02-05T00:00:00"/>
    <s v="RC180322"/>
    <m/>
    <m/>
    <m/>
    <m/>
    <m/>
    <n v="43136"/>
    <n v="1.55"/>
    <n v="53816"/>
  </r>
  <r>
    <s v="PO180308"/>
    <s v="610D0009"/>
    <s v="L10162"/>
    <x v="2"/>
    <x v="3"/>
    <n v="38740"/>
    <d v="2018-03-05T00:00:00"/>
    <s v="RC180421"/>
    <m/>
    <m/>
    <m/>
    <m/>
    <m/>
    <n v="43164"/>
    <n v="1.55"/>
    <n v="60047"/>
  </r>
  <r>
    <s v="PO180478"/>
    <s v="610D0009"/>
    <s v="L10162"/>
    <x v="2"/>
    <x v="3"/>
    <n v="38320"/>
    <d v="2018-04-03T00:00:00"/>
    <s v="RC180673"/>
    <m/>
    <m/>
    <m/>
    <m/>
    <m/>
    <n v="43200"/>
    <n v="1.55"/>
    <n v="59396"/>
  </r>
  <r>
    <s v="PO180561"/>
    <s v="610D0009"/>
    <s v="L10162"/>
    <x v="2"/>
    <x v="3"/>
    <n v="38200"/>
    <d v="2018-04-27T00:00:00"/>
    <s v="RC180812"/>
    <m/>
    <m/>
    <m/>
    <m/>
    <m/>
    <n v="43217"/>
    <n v="1.65"/>
    <n v="63030"/>
  </r>
  <r>
    <s v="PO180670"/>
    <s v="610D0009"/>
    <s v="L10162"/>
    <x v="2"/>
    <x v="3"/>
    <n v="37820"/>
    <d v="2018-05-21T00:00:00"/>
    <s v="RC180918"/>
    <m/>
    <m/>
    <m/>
    <m/>
    <m/>
    <n v="43242"/>
    <n v="1.65"/>
    <n v="62403"/>
  </r>
  <r>
    <s v="PO180734"/>
    <s v="610D0009"/>
    <s v="L10162"/>
    <x v="2"/>
    <x v="3"/>
    <n v="37040"/>
    <d v="2018-06-07T00:00:00"/>
    <s v="RC181001"/>
    <m/>
    <m/>
    <m/>
    <m/>
    <m/>
    <n v="43259"/>
    <n v="1.65"/>
    <n v="61116"/>
  </r>
  <r>
    <s v="PO180895"/>
    <s v="610D0009"/>
    <s v="L10162"/>
    <x v="2"/>
    <x v="3"/>
    <n v="35320"/>
    <d v="2018-07-13T00:00:00"/>
    <s v="RC181563"/>
    <m/>
    <m/>
    <m/>
    <m/>
    <m/>
    <n v="43294"/>
    <n v="1.65"/>
    <n v="58278"/>
  </r>
  <r>
    <s v="PO181015"/>
    <s v="610D0009"/>
    <s v="L10162"/>
    <x v="2"/>
    <x v="3"/>
    <n v="37660"/>
    <d v="2018-07-27T00:00:00"/>
    <s v="RC181564"/>
    <m/>
    <m/>
    <m/>
    <m/>
    <m/>
    <n v="43312"/>
    <n v="1.65"/>
    <n v="62139"/>
  </r>
  <r>
    <s v="PO181158"/>
    <s v="610D0009"/>
    <s v="L10162"/>
    <x v="2"/>
    <x v="3"/>
    <n v="38260"/>
    <d v="2018-08-27T00:00:00"/>
    <s v="RC181444"/>
    <m/>
    <m/>
    <m/>
    <m/>
    <m/>
    <n v="43339"/>
    <n v="1.7"/>
    <n v="65042"/>
  </r>
  <r>
    <s v="PO181251"/>
    <s v="610D0009"/>
    <s v="L10162"/>
    <x v="2"/>
    <x v="3"/>
    <n v="38160"/>
    <d v="2018-09-10T00:00:00"/>
    <s v="RC181604"/>
    <m/>
    <m/>
    <m/>
    <m/>
    <m/>
    <n v="43362"/>
    <n v="1.7"/>
    <n v="64872"/>
  </r>
  <r>
    <s v="PO181280"/>
    <s v="610D0009"/>
    <s v="L10162"/>
    <x v="2"/>
    <x v="3"/>
    <n v="38320"/>
    <d v="2018-09-20T00:00:00"/>
    <s v="RC181692"/>
    <m/>
    <m/>
    <m/>
    <m/>
    <m/>
    <n v="43367"/>
    <n v="1.7"/>
    <n v="65144"/>
  </r>
  <r>
    <s v="PO181318"/>
    <s v="610D0009"/>
    <s v="L10162"/>
    <x v="2"/>
    <x v="3"/>
    <n v="37640"/>
    <d v="2018-10-01T00:00:00"/>
    <s v="RC181745"/>
    <m/>
    <m/>
    <m/>
    <m/>
    <m/>
    <n v="43374"/>
    <n v="1.7"/>
    <n v="63988"/>
  </r>
  <r>
    <s v="PO181620"/>
    <s v="610D0009"/>
    <s v="L10162"/>
    <x v="2"/>
    <x v="3"/>
    <n v="38720"/>
    <d v="2018-11-23T00:00:00"/>
    <s v="RC182116"/>
    <m/>
    <m/>
    <m/>
    <m/>
    <m/>
    <n v="43430"/>
    <n v="1.8"/>
    <n v="69696"/>
  </r>
  <r>
    <s v="PO181818"/>
    <s v="610D0009"/>
    <s v="L10162"/>
    <x v="2"/>
    <x v="3"/>
    <n v="35740"/>
    <d v="2018-12-14T00:00:00"/>
    <s v="RC190005"/>
    <m/>
    <m/>
    <m/>
    <m/>
    <m/>
    <n v="43460"/>
    <n v="1.8"/>
    <n v="64332"/>
  </r>
  <r>
    <s v="PO181757"/>
    <s v="610C0001"/>
    <s v="L10190"/>
    <x v="3"/>
    <x v="2"/>
    <n v="47868.39"/>
    <d v="2018-11-14T00:00:00"/>
    <s v="RC190025"/>
    <m/>
    <m/>
    <m/>
    <m/>
    <m/>
    <n v="43434"/>
    <n v="1.55"/>
    <n v="74196.004499999995"/>
  </r>
  <r>
    <s v="PO180332"/>
    <s v="610C0003"/>
    <s v="L10190"/>
    <x v="3"/>
    <x v="4"/>
    <n v="41000"/>
    <d v="2018-01-26T00:00:00"/>
    <s v="RC180488"/>
    <m/>
    <m/>
    <m/>
    <m/>
    <m/>
    <n v="43131"/>
    <n v="1.45"/>
    <n v="59450"/>
  </r>
  <r>
    <s v="PO180332"/>
    <s v="610C0003"/>
    <s v="L10190"/>
    <x v="3"/>
    <x v="4"/>
    <n v="29500"/>
    <d v="2018-01-26T00:00:00"/>
    <s v="RC180489"/>
    <m/>
    <m/>
    <m/>
    <m/>
    <m/>
    <n v="43131"/>
    <n v="1.45"/>
    <n v="42775"/>
  </r>
  <r>
    <s v="PO180332"/>
    <s v="610C0003"/>
    <s v="L10190"/>
    <x v="3"/>
    <x v="4"/>
    <n v="34080"/>
    <d v="2018-01-26T00:00:00"/>
    <s v="RC180490"/>
    <m/>
    <m/>
    <m/>
    <m/>
    <m/>
    <n v="43131"/>
    <n v="1.45"/>
    <n v="49416"/>
  </r>
  <r>
    <s v="PO180332"/>
    <s v="610C0003"/>
    <s v="L10190"/>
    <x v="3"/>
    <x v="4"/>
    <n v="25680"/>
    <d v="2018-01-27T00:00:00"/>
    <s v="RC180491"/>
    <m/>
    <m/>
    <m/>
    <m/>
    <m/>
    <n v="43131"/>
    <n v="1.45"/>
    <n v="37236"/>
  </r>
  <r>
    <s v="PO180332"/>
    <s v="610C0003"/>
    <s v="L10190"/>
    <x v="3"/>
    <x v="4"/>
    <n v="21100"/>
    <d v="2018-01-27T00:00:00"/>
    <s v="RC180492"/>
    <m/>
    <m/>
    <m/>
    <m/>
    <m/>
    <n v="43131"/>
    <n v="1.45"/>
    <n v="30595"/>
  </r>
  <r>
    <s v="PO180332"/>
    <s v="610C0003"/>
    <s v="L10190"/>
    <x v="3"/>
    <x v="4"/>
    <n v="37020"/>
    <d v="2018-01-30T00:00:00"/>
    <s v="RC180493"/>
    <m/>
    <m/>
    <m/>
    <m/>
    <m/>
    <n v="43131"/>
    <n v="1.45"/>
    <n v="53679"/>
  </r>
  <r>
    <s v="PO180333"/>
    <s v="610C0003"/>
    <s v="L10190"/>
    <x v="3"/>
    <x v="4"/>
    <n v="27660"/>
    <d v="2018-02-12T00:00:00"/>
    <s v="RC180494"/>
    <m/>
    <m/>
    <m/>
    <m/>
    <m/>
    <n v="43159"/>
    <n v="1.45"/>
    <n v="40107"/>
  </r>
  <r>
    <s v="PO180845"/>
    <s v="610C0003"/>
    <s v="L10190"/>
    <x v="3"/>
    <x v="4"/>
    <n v="38500"/>
    <d v="2018-03-29T00:00:00"/>
    <s v="RC181079"/>
    <m/>
    <m/>
    <m/>
    <m/>
    <m/>
    <n v="43250"/>
    <n v="1.45"/>
    <n v="55825"/>
  </r>
  <r>
    <s v="PO180845"/>
    <s v="610C0003"/>
    <s v="L10190"/>
    <x v="3"/>
    <x v="4"/>
    <n v="32240"/>
    <d v="2018-05-14T00:00:00"/>
    <s v="RC181080"/>
    <m/>
    <m/>
    <m/>
    <m/>
    <m/>
    <n v="43250"/>
    <n v="1.45"/>
    <n v="46748"/>
  </r>
  <r>
    <s v="PO181084"/>
    <s v="610C0003"/>
    <s v="L10190"/>
    <x v="3"/>
    <x v="4"/>
    <n v="32800"/>
    <d v="2018-06-27T00:00:00"/>
    <s v="RC181549"/>
    <m/>
    <m/>
    <m/>
    <m/>
    <m/>
    <n v="43281"/>
    <n v="1.45"/>
    <n v="47560"/>
  </r>
  <r>
    <s v="PO181248"/>
    <s v="610C0003"/>
    <s v="L10190"/>
    <x v="3"/>
    <x v="4"/>
    <n v="32860"/>
    <d v="2018-08-15T00:00:00"/>
    <s v="RC181565"/>
    <m/>
    <m/>
    <m/>
    <m/>
    <m/>
    <n v="43343"/>
    <n v="1.45"/>
    <n v="47647"/>
  </r>
  <r>
    <s v="PO181501"/>
    <s v="610C0003"/>
    <s v="L10190"/>
    <x v="3"/>
    <x v="4"/>
    <n v="9760"/>
    <d v="2018-09-07T00:00:00"/>
    <s v="RC181970"/>
    <m/>
    <m/>
    <m/>
    <m/>
    <m/>
    <n v="43373"/>
    <n v="1.45"/>
    <n v="14152"/>
  </r>
  <r>
    <s v="PO181501"/>
    <s v="610C0003"/>
    <s v="L10190"/>
    <x v="3"/>
    <x v="4"/>
    <n v="7280"/>
    <d v="2018-09-07T00:00:00"/>
    <s v="RC181971"/>
    <m/>
    <m/>
    <m/>
    <m/>
    <m/>
    <n v="43373"/>
    <n v="1.45"/>
    <n v="10556"/>
  </r>
  <r>
    <s v="PO181502"/>
    <s v="610C0003"/>
    <s v="L10190"/>
    <x v="3"/>
    <x v="4"/>
    <n v="30840"/>
    <d v="2018-10-25T00:00:00"/>
    <s v="RC181972"/>
    <m/>
    <m/>
    <m/>
    <m/>
    <m/>
    <n v="43404"/>
    <n v="1.45"/>
    <n v="44718"/>
  </r>
  <r>
    <s v="PO180330"/>
    <s v="610D0009"/>
    <s v="L10190"/>
    <x v="3"/>
    <x v="3"/>
    <n v="41400"/>
    <d v="2018-01-18T00:00:00"/>
    <s v="RC180485"/>
    <m/>
    <m/>
    <m/>
    <m/>
    <m/>
    <n v="43131"/>
    <n v="1.55"/>
    <n v="64170"/>
  </r>
  <r>
    <s v="PO180330"/>
    <s v="610D0009"/>
    <s v="L10190"/>
    <x v="3"/>
    <x v="3"/>
    <n v="41560"/>
    <d v="2018-01-29T00:00:00"/>
    <s v="RC180484"/>
    <m/>
    <m/>
    <m/>
    <m/>
    <m/>
    <n v="43131"/>
    <n v="1.55"/>
    <n v="64418"/>
  </r>
  <r>
    <s v="PO180331"/>
    <s v="610D0009"/>
    <s v="L10190"/>
    <x v="3"/>
    <x v="3"/>
    <n v="34760"/>
    <d v="2018-02-05T00:00:00"/>
    <s v="RC180486"/>
    <m/>
    <m/>
    <m/>
    <m/>
    <m/>
    <n v="43159"/>
    <n v="1.55"/>
    <n v="53878"/>
  </r>
  <r>
    <s v="PO180331"/>
    <s v="610D0009"/>
    <s v="L10190"/>
    <x v="3"/>
    <x v="3"/>
    <n v="41600"/>
    <d v="2018-02-09T00:00:00"/>
    <s v="RC180487"/>
    <m/>
    <m/>
    <m/>
    <m/>
    <m/>
    <n v="43159"/>
    <n v="1.55"/>
    <n v="64480"/>
  </r>
  <r>
    <s v="PO180441"/>
    <s v="610D0009"/>
    <s v="L10190"/>
    <x v="3"/>
    <x v="3"/>
    <n v="41640"/>
    <d v="2018-03-05T00:00:00"/>
    <s v="RC180626"/>
    <m/>
    <m/>
    <m/>
    <m/>
    <m/>
    <n v="43190"/>
    <n v="1.7"/>
    <n v="70788"/>
  </r>
  <r>
    <s v="PO180441"/>
    <s v="610D0009"/>
    <s v="L10190"/>
    <x v="3"/>
    <x v="3"/>
    <n v="35860"/>
    <d v="2018-03-15T00:00:00"/>
    <s v="RC180625"/>
    <m/>
    <m/>
    <m/>
    <m/>
    <m/>
    <n v="43190"/>
    <n v="1.7"/>
    <n v="60962"/>
  </r>
  <r>
    <s v="PO180441"/>
    <s v="610D0009"/>
    <s v="L10190"/>
    <x v="3"/>
    <x v="3"/>
    <n v="42140"/>
    <d v="2018-03-19T00:00:00"/>
    <s v="RC180624"/>
    <m/>
    <m/>
    <m/>
    <m/>
    <m/>
    <n v="43190"/>
    <n v="1.7"/>
    <n v="71638"/>
  </r>
  <r>
    <s v="PO180604"/>
    <s v="610D0009"/>
    <s v="L10190"/>
    <x v="3"/>
    <x v="3"/>
    <n v="42160"/>
    <d v="2018-04-16T00:00:00"/>
    <s v="RC180826"/>
    <m/>
    <m/>
    <m/>
    <m/>
    <m/>
    <n v="43220"/>
    <n v="1.7"/>
    <n v="71672"/>
  </r>
  <r>
    <s v="PO180604"/>
    <s v="610D0009"/>
    <s v="L10190"/>
    <x v="3"/>
    <x v="3"/>
    <n v="-42160"/>
    <d v="2018-04-16T00:00:00"/>
    <s v="RC180913"/>
    <m/>
    <m/>
    <m/>
    <m/>
    <m/>
    <n v="43220"/>
    <n v="1.7"/>
    <n v="-71672"/>
  </r>
  <r>
    <s v="PO180846"/>
    <s v="610D0009"/>
    <s v="L10190"/>
    <x v="3"/>
    <x v="3"/>
    <n v="36480"/>
    <d v="2018-04-26T00:00:00"/>
    <s v="RC181081"/>
    <m/>
    <m/>
    <m/>
    <m/>
    <m/>
    <n v="43281"/>
    <n v="1.7"/>
    <n v="62016"/>
  </r>
  <r>
    <s v="PO181085"/>
    <s v="610D0009"/>
    <s v="L10190"/>
    <x v="3"/>
    <x v="3"/>
    <n v="43160"/>
    <d v="2018-07-06T00:00:00"/>
    <s v="RC181550"/>
    <m/>
    <m/>
    <m/>
    <m/>
    <m/>
    <n v="43312"/>
    <n v="1.7"/>
    <n v="73372"/>
  </r>
  <r>
    <s v="PO181249"/>
    <s v="610D0009"/>
    <s v="L10190"/>
    <x v="3"/>
    <x v="3"/>
    <n v="37100"/>
    <d v="2018-08-16T00:00:00"/>
    <s v="RC181566"/>
    <m/>
    <m/>
    <m/>
    <m/>
    <m/>
    <n v="43343"/>
    <n v="1.7"/>
    <n v="63070"/>
  </r>
  <r>
    <s v="PO181503"/>
    <s v="610D0009"/>
    <s v="L10190"/>
    <x v="3"/>
    <x v="3"/>
    <n v="42320"/>
    <d v="2018-10-18T00:00:00"/>
    <s v="RC181973"/>
    <m/>
    <m/>
    <m/>
    <m/>
    <m/>
    <n v="43404"/>
    <n v="1.7"/>
    <n v="71944"/>
  </r>
  <r>
    <s v="PO181759"/>
    <s v="610D0009"/>
    <s v="L10190"/>
    <x v="3"/>
    <x v="3"/>
    <n v="20731.28"/>
    <d v="2018-11-29T00:00:00"/>
    <s v="RC190004"/>
    <m/>
    <m/>
    <m/>
    <m/>
    <m/>
    <n v="43434"/>
    <n v="1.95"/>
    <n v="40425.995999999999"/>
  </r>
  <r>
    <s v="PO181756"/>
    <s v="600P0030"/>
    <s v="L10190"/>
    <x v="3"/>
    <x v="5"/>
    <n v="4348"/>
    <d v="2018-11-01T00:00:00"/>
    <s v="RC190008"/>
    <m/>
    <m/>
    <m/>
    <m/>
    <m/>
    <n v="43434"/>
    <n v="4.5"/>
    <n v="19566"/>
  </r>
  <r>
    <s v="PO181756"/>
    <s v="600P0030"/>
    <s v="L10190"/>
    <x v="3"/>
    <x v="5"/>
    <n v="1831"/>
    <d v="2018-11-01T00:00:00"/>
    <s v="RC190009"/>
    <m/>
    <m/>
    <m/>
    <m/>
    <m/>
    <n v="43434"/>
    <n v="4.5"/>
    <n v="8239.5"/>
  </r>
  <r>
    <s v="PO181756"/>
    <s v="600P0030"/>
    <s v="L10190"/>
    <x v="3"/>
    <x v="5"/>
    <n v="5091"/>
    <d v="2018-11-01T00:00:00"/>
    <s v="RC190010"/>
    <m/>
    <m/>
    <m/>
    <m/>
    <m/>
    <n v="43434"/>
    <n v="4.5"/>
    <n v="22909.5"/>
  </r>
  <r>
    <s v="PO181756"/>
    <s v="600P0030"/>
    <s v="L10190"/>
    <x v="3"/>
    <x v="5"/>
    <n v="3910"/>
    <d v="2018-11-05T00:00:00"/>
    <s v="RC190011"/>
    <m/>
    <m/>
    <m/>
    <m/>
    <m/>
    <n v="43434"/>
    <n v="4.5"/>
    <n v="17595"/>
  </r>
  <r>
    <s v="PO181756"/>
    <s v="600P0030"/>
    <s v="L10190"/>
    <x v="3"/>
    <x v="5"/>
    <n v="2295"/>
    <d v="2018-11-05T00:00:00"/>
    <s v="RC190012"/>
    <m/>
    <m/>
    <m/>
    <m/>
    <m/>
    <n v="43434"/>
    <n v="4.5"/>
    <n v="10327.5"/>
  </r>
  <r>
    <s v="PO181756"/>
    <s v="600P0030"/>
    <s v="L10190"/>
    <x v="3"/>
    <x v="5"/>
    <n v="1414"/>
    <d v="2018-11-08T00:00:00"/>
    <s v="RC190013"/>
    <m/>
    <m/>
    <m/>
    <m/>
    <m/>
    <n v="43434"/>
    <n v="4.5"/>
    <n v="6363"/>
  </r>
  <r>
    <s v="PO181756"/>
    <s v="600P0030"/>
    <s v="L10190"/>
    <x v="3"/>
    <x v="5"/>
    <n v="1454"/>
    <d v="2018-11-12T00:00:00"/>
    <s v="RC190014"/>
    <m/>
    <m/>
    <m/>
    <m/>
    <m/>
    <n v="43434"/>
    <n v="4.5"/>
    <n v="6543"/>
  </r>
  <r>
    <s v="PO181756"/>
    <s v="600P0030"/>
    <s v="L10190"/>
    <x v="3"/>
    <x v="5"/>
    <n v="1753.33"/>
    <d v="2018-11-15T00:00:00"/>
    <s v="RC190015"/>
    <m/>
    <m/>
    <m/>
    <m/>
    <m/>
    <n v="43434"/>
    <n v="4.5"/>
    <n v="7889.9849999999997"/>
  </r>
  <r>
    <s v="PO181756"/>
    <s v="600P0030"/>
    <s v="L10190"/>
    <x v="3"/>
    <x v="5"/>
    <n v="5590"/>
    <d v="2018-11-16T00:00:00"/>
    <s v="RC190016"/>
    <m/>
    <m/>
    <m/>
    <m/>
    <m/>
    <n v="43434"/>
    <n v="4.5"/>
    <n v="25155"/>
  </r>
  <r>
    <s v="PO181756"/>
    <s v="600P0030"/>
    <s v="L10190"/>
    <x v="3"/>
    <x v="5"/>
    <n v="1696"/>
    <d v="2018-11-16T00:00:00"/>
    <s v="RC190017"/>
    <m/>
    <m/>
    <m/>
    <m/>
    <m/>
    <n v="43434"/>
    <n v="4.5"/>
    <n v="7632"/>
  </r>
  <r>
    <s v="PO181756"/>
    <s v="600P0030"/>
    <s v="L10190"/>
    <x v="3"/>
    <x v="5"/>
    <n v="4510"/>
    <d v="2018-11-19T00:00:00"/>
    <s v="RC190018"/>
    <m/>
    <m/>
    <m/>
    <m/>
    <m/>
    <n v="43434"/>
    <n v="4.5"/>
    <n v="20295"/>
  </r>
  <r>
    <s v="PO181756"/>
    <s v="600P0030"/>
    <s v="L10190"/>
    <x v="3"/>
    <x v="5"/>
    <n v="1929"/>
    <d v="2018-11-23T00:00:00"/>
    <s v="RC190019"/>
    <m/>
    <m/>
    <m/>
    <m/>
    <m/>
    <n v="43434"/>
    <n v="4.5"/>
    <n v="8680.5"/>
  </r>
  <r>
    <s v="PO181756"/>
    <s v="600P0030"/>
    <s v="L10190"/>
    <x v="3"/>
    <x v="5"/>
    <n v="3913"/>
    <d v="2018-11-26T00:00:00"/>
    <s v="RC190020"/>
    <m/>
    <m/>
    <m/>
    <m/>
    <m/>
    <n v="43434"/>
    <n v="4.5"/>
    <n v="17608.5"/>
  </r>
  <r>
    <s v="PO181756"/>
    <s v="600P0030"/>
    <s v="L10190"/>
    <x v="3"/>
    <x v="5"/>
    <n v="2297"/>
    <d v="2018-11-27T00:00:00"/>
    <s v="RC190021"/>
    <m/>
    <m/>
    <m/>
    <m/>
    <m/>
    <n v="43434"/>
    <n v="4.5"/>
    <n v="10336.5"/>
  </r>
  <r>
    <s v="PO181756"/>
    <s v="600P0030"/>
    <s v="L10190"/>
    <x v="3"/>
    <x v="5"/>
    <n v="2255"/>
    <d v="2018-11-28T00:00:00"/>
    <s v="RC190022"/>
    <m/>
    <m/>
    <m/>
    <m/>
    <m/>
    <n v="43434"/>
    <n v="4.5"/>
    <n v="10147.5"/>
  </r>
  <r>
    <s v="PO181756"/>
    <s v="600P0030"/>
    <s v="L10190"/>
    <x v="3"/>
    <x v="5"/>
    <n v="2296"/>
    <d v="2018-11-28T00:00:00"/>
    <s v="RC190023"/>
    <m/>
    <m/>
    <m/>
    <m/>
    <m/>
    <n v="43434"/>
    <n v="4.5"/>
    <n v="10332"/>
  </r>
  <r>
    <s v="PO181756"/>
    <s v="600P0030"/>
    <s v="L10190"/>
    <x v="3"/>
    <x v="5"/>
    <n v="1678"/>
    <d v="2018-11-29T00:00:00"/>
    <s v="RC190024"/>
    <m/>
    <m/>
    <m/>
    <m/>
    <m/>
    <n v="43434"/>
    <n v="4.5"/>
    <n v="7551"/>
  </r>
  <r>
    <s v="PO181760"/>
    <s v="600P0030"/>
    <s v="L10190"/>
    <x v="3"/>
    <x v="5"/>
    <n v="1996"/>
    <d v="2018-12-01T00:00:00"/>
    <s v="RC190026"/>
    <m/>
    <m/>
    <m/>
    <m/>
    <m/>
    <n v="43444"/>
    <n v="4.5"/>
    <n v="8982"/>
  </r>
  <r>
    <s v="PO181760"/>
    <s v="600P0030"/>
    <s v="L10190"/>
    <x v="3"/>
    <x v="5"/>
    <n v="3154.07"/>
    <d v="2018-12-03T00:00:00"/>
    <s v="RC190027"/>
    <m/>
    <m/>
    <m/>
    <m/>
    <m/>
    <n v="43444"/>
    <n v="4.5"/>
    <n v="14193.315000000001"/>
  </r>
  <r>
    <s v="PO181760"/>
    <s v="600P0030"/>
    <s v="L10190"/>
    <x v="3"/>
    <x v="5"/>
    <n v="3827"/>
    <d v="2018-12-03T00:00:00"/>
    <s v="RC190028"/>
    <m/>
    <m/>
    <m/>
    <m/>
    <m/>
    <n v="43444"/>
    <n v="4.5"/>
    <n v="17221.5"/>
  </r>
  <r>
    <s v="PO181760"/>
    <s v="600P0030"/>
    <s v="L10190"/>
    <x v="3"/>
    <x v="5"/>
    <n v="2291"/>
    <d v="2018-12-04T00:00:00"/>
    <s v="RC190029"/>
    <m/>
    <m/>
    <m/>
    <m/>
    <m/>
    <n v="43444"/>
    <n v="4.5"/>
    <n v="10309.5"/>
  </r>
  <r>
    <s v="PO181760"/>
    <s v="600P0030"/>
    <s v="L10190"/>
    <x v="3"/>
    <x v="5"/>
    <n v="2225"/>
    <d v="2018-12-05T00:00:00"/>
    <s v="RC190030"/>
    <m/>
    <m/>
    <m/>
    <m/>
    <m/>
    <n v="43444"/>
    <n v="4.5"/>
    <n v="10012.5"/>
  </r>
  <r>
    <s v="PO181760"/>
    <s v="600P0030"/>
    <s v="L10190"/>
    <x v="3"/>
    <x v="5"/>
    <n v="1674"/>
    <d v="2018-12-06T00:00:00"/>
    <s v="RC190031"/>
    <m/>
    <m/>
    <m/>
    <m/>
    <m/>
    <n v="43444"/>
    <n v="4.5"/>
    <n v="7533"/>
  </r>
  <r>
    <s v="PO181760"/>
    <s v="600P0030"/>
    <s v="L10190"/>
    <x v="3"/>
    <x v="5"/>
    <n v="2525"/>
    <d v="2018-12-07T00:00:00"/>
    <s v="RC190032"/>
    <m/>
    <m/>
    <m/>
    <m/>
    <m/>
    <n v="43444"/>
    <n v="4.5"/>
    <n v="11362.5"/>
  </r>
  <r>
    <s v="PO181760"/>
    <s v="600P0030"/>
    <s v="L10190"/>
    <x v="3"/>
    <x v="5"/>
    <n v="2020"/>
    <d v="2018-12-08T00:00:00"/>
    <s v="RC190033"/>
    <m/>
    <m/>
    <m/>
    <m/>
    <m/>
    <n v="43444"/>
    <n v="4.5"/>
    <n v="9090"/>
  </r>
  <r>
    <s v="PO181760"/>
    <s v="600P0030"/>
    <s v="L10190"/>
    <x v="3"/>
    <x v="5"/>
    <n v="3980"/>
    <d v="2018-12-10T00:00:00"/>
    <s v="RC190034"/>
    <m/>
    <m/>
    <m/>
    <m/>
    <m/>
    <n v="43444"/>
    <n v="4.5"/>
    <n v="17910"/>
  </r>
  <r>
    <s v="PO181760"/>
    <s v="600P0030"/>
    <s v="L10190"/>
    <x v="3"/>
    <x v="5"/>
    <n v="3461"/>
    <d v="2018-12-10T00:00:00"/>
    <s v="RC190035"/>
    <m/>
    <m/>
    <m/>
    <m/>
    <m/>
    <n v="43444"/>
    <n v="4.5"/>
    <n v="15574.5"/>
  </r>
  <r>
    <s v="PO180612"/>
    <s v="610M0005"/>
    <s v="L10190"/>
    <x v="3"/>
    <x v="6"/>
    <n v="2004"/>
    <d v="2018-04-13T00:00:00"/>
    <s v="RC180915"/>
    <m/>
    <m/>
    <m/>
    <m/>
    <m/>
    <n v="43202"/>
    <n v="33"/>
    <n v="66132"/>
  </r>
  <r>
    <s v="PO181087"/>
    <s v="610M0005"/>
    <s v="L10190"/>
    <x v="3"/>
    <x v="6"/>
    <n v="2926"/>
    <d v="2018-07-03T00:00:00"/>
    <s v="RC181552"/>
    <m/>
    <m/>
    <m/>
    <m/>
    <m/>
    <n v="43326"/>
    <n v="33"/>
    <n v="96558"/>
  </r>
  <r>
    <s v="PO181086"/>
    <s v="610M0005"/>
    <s v="L10190"/>
    <x v="3"/>
    <x v="6"/>
    <n v="2423"/>
    <d v="2018-07-16T00:00:00"/>
    <s v="RC181551"/>
    <m/>
    <m/>
    <m/>
    <m/>
    <m/>
    <n v="43312"/>
    <n v="33"/>
    <n v="79959"/>
  </r>
  <r>
    <s v="PO181087"/>
    <s v="610M0005"/>
    <s v="L10190"/>
    <x v="3"/>
    <x v="6"/>
    <n v="2006"/>
    <d v="2018-08-14T00:00:00"/>
    <s v="RC181553"/>
    <m/>
    <m/>
    <m/>
    <m/>
    <m/>
    <n v="43326"/>
    <n v="33"/>
    <n v="66198"/>
  </r>
  <r>
    <s v="PO181504"/>
    <s v="610M0005"/>
    <s v="L10190"/>
    <x v="3"/>
    <x v="6"/>
    <n v="2813"/>
    <d v="2018-08-31T00:00:00"/>
    <s v="RC181974"/>
    <m/>
    <m/>
    <m/>
    <m/>
    <m/>
    <n v="43404"/>
    <n v="33"/>
    <n v="92829"/>
  </r>
  <r>
    <s v="PO181505"/>
    <s v="610M0005"/>
    <s v="L10190"/>
    <x v="3"/>
    <x v="6"/>
    <n v="2990"/>
    <d v="2018-09-28T00:00:00"/>
    <s v="RC181975"/>
    <m/>
    <m/>
    <m/>
    <m/>
    <m/>
    <n v="43403"/>
    <n v="33"/>
    <n v="98670"/>
  </r>
  <r>
    <s v="PO181506"/>
    <s v="610M0005"/>
    <s v="L10190"/>
    <x v="3"/>
    <x v="6"/>
    <n v="3702"/>
    <d v="2018-10-22T00:00:00"/>
    <s v="RC181976"/>
    <m/>
    <m/>
    <m/>
    <m/>
    <m/>
    <n v="43404"/>
    <n v="33"/>
    <n v="122166"/>
  </r>
  <r>
    <s v="PO181758"/>
    <s v="610M0005"/>
    <s v="L10190"/>
    <x v="3"/>
    <x v="6"/>
    <n v="2417.46"/>
    <d v="2018-11-01T00:00:00"/>
    <s v="RC190041"/>
    <m/>
    <m/>
    <m/>
    <m/>
    <m/>
    <n v="43434"/>
    <n v="39"/>
    <n v="94280.94"/>
  </r>
  <r>
    <s v="PO181566"/>
    <s v="610C0001"/>
    <s v="L10192"/>
    <x v="3"/>
    <x v="2"/>
    <n v="30225"/>
    <d v="2018-10-31T00:00:00"/>
    <s v="RC182065"/>
    <m/>
    <m/>
    <m/>
    <m/>
    <m/>
    <n v="43404"/>
    <n v="1.095"/>
    <n v="33096.375"/>
  </r>
  <r>
    <s v="PO181821"/>
    <s v="610C0001"/>
    <s v="L10192"/>
    <x v="3"/>
    <x v="2"/>
    <n v="41909.480000000003"/>
    <d v="2018-11-30T00:00:00"/>
    <s v="RC190036"/>
    <m/>
    <m/>
    <m/>
    <m/>
    <m/>
    <n v="43434"/>
    <n v="1.45"/>
    <n v="60768.745999999999"/>
  </r>
  <r>
    <s v="PO181822"/>
    <s v="610C0001"/>
    <s v="L10192"/>
    <x v="3"/>
    <x v="2"/>
    <n v="37892.93"/>
    <d v="2018-12-03T00:00:00"/>
    <s v="RC190037"/>
    <m/>
    <m/>
    <m/>
    <m/>
    <m/>
    <n v="43460"/>
    <n v="1.45"/>
    <n v="54944.748500000002"/>
  </r>
  <r>
    <s v="PO180607"/>
    <s v="610D0009"/>
    <s v="L10192"/>
    <x v="3"/>
    <x v="3"/>
    <n v="42160"/>
    <d v="2018-04-16T00:00:00"/>
    <s v="RC180914"/>
    <m/>
    <m/>
    <m/>
    <m/>
    <m/>
    <n v="43206"/>
    <n v="1.7"/>
    <n v="71672"/>
  </r>
  <r>
    <s v="PO180849"/>
    <s v="610D0009"/>
    <s v="L10192"/>
    <x v="3"/>
    <x v="3"/>
    <n v="42440"/>
    <d v="2018-05-15T00:00:00"/>
    <s v="RC181082"/>
    <m/>
    <m/>
    <m/>
    <m/>
    <m/>
    <n v="43281"/>
    <n v="1.7"/>
    <n v="72148"/>
  </r>
  <r>
    <s v="PO180849"/>
    <s v="610D0009"/>
    <s v="L10192"/>
    <x v="3"/>
    <x v="3"/>
    <n v="42080"/>
    <d v="2018-06-04T00:00:00"/>
    <s v="RC181083"/>
    <m/>
    <m/>
    <m/>
    <m/>
    <m/>
    <n v="43281"/>
    <n v="1.7"/>
    <n v="71536"/>
  </r>
  <r>
    <s v="PO181552"/>
    <s v="610D0009"/>
    <s v="L10192"/>
    <x v="3"/>
    <x v="3"/>
    <n v="37044"/>
    <d v="2018-09-28T00:00:00"/>
    <s v="RC182062"/>
    <m/>
    <m/>
    <m/>
    <m/>
    <m/>
    <n v="43371"/>
    <n v="1.7"/>
    <n v="62974.799999999996"/>
  </r>
  <r>
    <s v="PO181553"/>
    <s v="610D0009"/>
    <s v="L10192"/>
    <x v="3"/>
    <x v="3"/>
    <n v="37820"/>
    <d v="2018-09-28T00:00:00"/>
    <s v="RC182063"/>
    <m/>
    <m/>
    <m/>
    <m/>
    <m/>
    <n v="43371"/>
    <n v="1.7"/>
    <n v="64294"/>
  </r>
  <r>
    <s v="PO181554"/>
    <s v="610D0009"/>
    <s v="L10192"/>
    <x v="3"/>
    <x v="3"/>
    <n v="37960"/>
    <d v="2018-10-25T00:00:00"/>
    <s v="RC182064"/>
    <m/>
    <m/>
    <m/>
    <m/>
    <m/>
    <n v="43398"/>
    <n v="1.7"/>
    <n v="64532"/>
  </r>
  <r>
    <s v="PO181567"/>
    <s v="610D0009"/>
    <s v="L10192"/>
    <x v="3"/>
    <x v="3"/>
    <n v="35747"/>
    <d v="2018-11-12T00:00:00"/>
    <s v="RC182066"/>
    <m/>
    <m/>
    <m/>
    <m/>
    <m/>
    <n v="43416"/>
    <n v="1.75"/>
    <n v="62557.25"/>
  </r>
  <r>
    <s v="PO180326"/>
    <s v="600P0030"/>
    <s v="L10192"/>
    <x v="3"/>
    <x v="5"/>
    <n v="4864"/>
    <d v="2018-01-04T00:00:00"/>
    <s v="RC180446"/>
    <m/>
    <m/>
    <m/>
    <m/>
    <m/>
    <n v="43131"/>
    <n v="4.4000000000000004"/>
    <n v="21401.600000000002"/>
  </r>
  <r>
    <s v="PO180326"/>
    <s v="600P0030"/>
    <s v="L10192"/>
    <x v="3"/>
    <x v="5"/>
    <n v="4068"/>
    <d v="2018-01-05T00:00:00"/>
    <s v="RC180447"/>
    <m/>
    <m/>
    <m/>
    <m/>
    <m/>
    <n v="43131"/>
    <n v="4.4000000000000004"/>
    <n v="17899.2"/>
  </r>
  <r>
    <s v="PO180326"/>
    <s v="600P0030"/>
    <s v="L10192"/>
    <x v="3"/>
    <x v="5"/>
    <n v="2070"/>
    <d v="2018-01-12T00:00:00"/>
    <s v="RC180448"/>
    <m/>
    <m/>
    <m/>
    <m/>
    <m/>
    <n v="43131"/>
    <n v="4.4000000000000004"/>
    <n v="9108"/>
  </r>
  <r>
    <s v="PO180326"/>
    <s v="600P0030"/>
    <s v="L10192"/>
    <x v="3"/>
    <x v="5"/>
    <n v="7034"/>
    <d v="2018-01-23T00:00:00"/>
    <s v="RC180449"/>
    <m/>
    <m/>
    <m/>
    <m/>
    <m/>
    <n v="43131"/>
    <n v="4.4000000000000004"/>
    <n v="30949.600000000002"/>
  </r>
  <r>
    <s v="PO180326"/>
    <s v="600P0030"/>
    <s v="L10192"/>
    <x v="3"/>
    <x v="5"/>
    <n v="5131"/>
    <d v="2018-01-23T00:00:00"/>
    <s v="RC180450"/>
    <m/>
    <m/>
    <m/>
    <m/>
    <m/>
    <n v="43131"/>
    <n v="4.4000000000000004"/>
    <n v="22576.400000000001"/>
  </r>
  <r>
    <s v="PO180326"/>
    <s v="600P0030"/>
    <s v="L10192"/>
    <x v="3"/>
    <x v="5"/>
    <n v="4011"/>
    <d v="2018-01-24T00:00:00"/>
    <s v="RC180451"/>
    <m/>
    <m/>
    <m/>
    <m/>
    <m/>
    <n v="43131"/>
    <n v="4.4000000000000004"/>
    <n v="17648.400000000001"/>
  </r>
  <r>
    <s v="PO180326"/>
    <s v="600P0030"/>
    <s v="L10192"/>
    <x v="3"/>
    <x v="5"/>
    <n v="2590"/>
    <d v="2018-01-25T00:00:00"/>
    <s v="RC180452"/>
    <m/>
    <m/>
    <m/>
    <m/>
    <m/>
    <n v="43131"/>
    <n v="4.4000000000000004"/>
    <n v="11396.000000000002"/>
  </r>
  <r>
    <s v="PO180326"/>
    <s v="600P0030"/>
    <s v="L10192"/>
    <x v="3"/>
    <x v="5"/>
    <n v="2196"/>
    <d v="2018-01-26T00:00:00"/>
    <s v="RC180453"/>
    <m/>
    <m/>
    <m/>
    <m/>
    <m/>
    <n v="43131"/>
    <n v="4.4000000000000004"/>
    <n v="9662.4000000000015"/>
  </r>
  <r>
    <s v="PO180326"/>
    <s v="600P0030"/>
    <s v="L10192"/>
    <x v="3"/>
    <x v="5"/>
    <n v="2745"/>
    <d v="2018-01-27T00:00:00"/>
    <s v="RC180454"/>
    <m/>
    <m/>
    <m/>
    <m/>
    <m/>
    <n v="43131"/>
    <n v="4.4000000000000004"/>
    <n v="12078.000000000002"/>
  </r>
  <r>
    <s v="PO180326"/>
    <s v="600P0030"/>
    <s v="L10192"/>
    <x v="3"/>
    <x v="5"/>
    <n v="4017"/>
    <d v="2018-01-29T00:00:00"/>
    <s v="RC180455"/>
    <m/>
    <m/>
    <m/>
    <m/>
    <m/>
    <n v="43131"/>
    <n v="4.4000000000000004"/>
    <n v="17674.800000000003"/>
  </r>
  <r>
    <s v="PO180326"/>
    <s v="600P0030"/>
    <s v="L10192"/>
    <x v="3"/>
    <x v="5"/>
    <n v="2494"/>
    <d v="2018-01-30T00:00:00"/>
    <s v="RC180456"/>
    <m/>
    <m/>
    <m/>
    <m/>
    <m/>
    <n v="43131"/>
    <n v="4.4000000000000004"/>
    <n v="10973.6"/>
  </r>
  <r>
    <s v="PO180326"/>
    <s v="600P0030"/>
    <s v="L10192"/>
    <x v="3"/>
    <x v="5"/>
    <n v="1915"/>
    <d v="2018-01-31T00:00:00"/>
    <s v="RC180457"/>
    <m/>
    <m/>
    <m/>
    <m/>
    <m/>
    <n v="43131"/>
    <n v="4.4000000000000004"/>
    <n v="8426"/>
  </r>
  <r>
    <s v="PO180327"/>
    <s v="600P0030"/>
    <s v="L10192"/>
    <x v="3"/>
    <x v="5"/>
    <n v="2344"/>
    <d v="2018-02-01T00:00:00"/>
    <s v="RC180458"/>
    <m/>
    <m/>
    <m/>
    <m/>
    <m/>
    <n v="43159"/>
    <n v="4.4000000000000004"/>
    <n v="10313.6"/>
  </r>
  <r>
    <s v="PO180327"/>
    <s v="600P0030"/>
    <s v="L10192"/>
    <x v="3"/>
    <x v="5"/>
    <n v="2366"/>
    <d v="2018-02-02T00:00:00"/>
    <s v="RC180459"/>
    <m/>
    <m/>
    <m/>
    <m/>
    <m/>
    <n v="43159"/>
    <n v="4.4000000000000004"/>
    <n v="10410.400000000001"/>
  </r>
  <r>
    <s v="PO180327"/>
    <s v="600P0030"/>
    <s v="L10192"/>
    <x v="3"/>
    <x v="5"/>
    <n v="6537"/>
    <d v="2018-02-05T00:00:00"/>
    <s v="RC180460"/>
    <m/>
    <m/>
    <m/>
    <m/>
    <m/>
    <n v="43159"/>
    <n v="4.4000000000000004"/>
    <n v="28762.800000000003"/>
  </r>
  <r>
    <s v="PO180327"/>
    <s v="600P0030"/>
    <s v="L10192"/>
    <x v="3"/>
    <x v="5"/>
    <n v="2414"/>
    <d v="2018-02-06T00:00:00"/>
    <s v="RC180461"/>
    <m/>
    <m/>
    <m/>
    <m/>
    <m/>
    <n v="43159"/>
    <n v="4.4000000000000004"/>
    <n v="10621.6"/>
  </r>
  <r>
    <s v="PO180327"/>
    <s v="600P0030"/>
    <s v="L10192"/>
    <x v="3"/>
    <x v="5"/>
    <n v="2353"/>
    <d v="2018-02-06T00:00:00"/>
    <s v="RC180462"/>
    <m/>
    <m/>
    <m/>
    <m/>
    <m/>
    <n v="43159"/>
    <n v="4.4000000000000004"/>
    <n v="10353.200000000001"/>
  </r>
  <r>
    <s v="PO180327"/>
    <s v="600P0030"/>
    <s v="L10192"/>
    <x v="3"/>
    <x v="5"/>
    <n v="1182"/>
    <d v="2018-02-08T00:00:00"/>
    <s v="RC180463"/>
    <m/>
    <m/>
    <m/>
    <m/>
    <m/>
    <n v="43159"/>
    <n v="4.4000000000000004"/>
    <n v="5200.8"/>
  </r>
  <r>
    <s v="PO180327"/>
    <s v="600P0030"/>
    <s v="L10192"/>
    <x v="3"/>
    <x v="5"/>
    <n v="1858"/>
    <d v="2018-02-09T00:00:00"/>
    <s v="RC180464"/>
    <m/>
    <m/>
    <m/>
    <m/>
    <m/>
    <n v="43159"/>
    <n v="4.4000000000000004"/>
    <n v="8175.2000000000007"/>
  </r>
  <r>
    <s v="PO180327"/>
    <s v="600P0030"/>
    <s v="L10192"/>
    <x v="3"/>
    <x v="5"/>
    <n v="4104"/>
    <d v="2018-02-12T00:00:00"/>
    <s v="RC180465"/>
    <m/>
    <m/>
    <m/>
    <m/>
    <m/>
    <n v="43159"/>
    <n v="4.4000000000000004"/>
    <n v="18057.600000000002"/>
  </r>
  <r>
    <s v="PO180327"/>
    <s v="600P0030"/>
    <s v="L10192"/>
    <x v="3"/>
    <x v="5"/>
    <n v="1905"/>
    <d v="2018-02-13T00:00:00"/>
    <s v="RC180466"/>
    <m/>
    <m/>
    <m/>
    <m/>
    <m/>
    <n v="43159"/>
    <n v="4.4000000000000004"/>
    <n v="8382"/>
  </r>
  <r>
    <s v="PO180327"/>
    <s v="600P0030"/>
    <s v="L10192"/>
    <x v="3"/>
    <x v="5"/>
    <n v="4004"/>
    <d v="2018-02-14T00:00:00"/>
    <s v="RC180467"/>
    <m/>
    <m/>
    <m/>
    <m/>
    <m/>
    <n v="43159"/>
    <n v="4.4000000000000004"/>
    <n v="17617.600000000002"/>
  </r>
  <r>
    <s v="PO180327"/>
    <s v="600P0030"/>
    <s v="L10192"/>
    <x v="3"/>
    <x v="5"/>
    <n v="1916"/>
    <d v="2018-02-14T00:00:00"/>
    <s v="RC180468"/>
    <m/>
    <m/>
    <m/>
    <m/>
    <m/>
    <n v="43159"/>
    <n v="4.4000000000000004"/>
    <n v="8430.4000000000015"/>
  </r>
  <r>
    <s v="PO180327"/>
    <s v="600P0030"/>
    <s v="L10192"/>
    <x v="3"/>
    <x v="5"/>
    <n v="2089"/>
    <d v="2018-02-15T00:00:00"/>
    <s v="RC180469"/>
    <m/>
    <m/>
    <m/>
    <m/>
    <m/>
    <n v="43159"/>
    <n v="4.4000000000000004"/>
    <n v="9191.6"/>
  </r>
  <r>
    <s v="PO180327"/>
    <s v="600P0030"/>
    <s v="L10192"/>
    <x v="3"/>
    <x v="5"/>
    <n v="1832"/>
    <d v="2018-02-16T00:00:00"/>
    <s v="RC180470"/>
    <m/>
    <m/>
    <m/>
    <m/>
    <m/>
    <n v="43159"/>
    <n v="4.4000000000000004"/>
    <n v="8060.8000000000011"/>
  </r>
  <r>
    <s v="PO180327"/>
    <s v="600P0030"/>
    <s v="L10192"/>
    <x v="3"/>
    <x v="5"/>
    <n v="3589"/>
    <d v="2018-02-19T00:00:00"/>
    <s v="RC180471"/>
    <m/>
    <m/>
    <m/>
    <m/>
    <m/>
    <n v="43159"/>
    <n v="4.4000000000000004"/>
    <n v="15791.600000000002"/>
  </r>
  <r>
    <s v="PO180327"/>
    <s v="600P0030"/>
    <s v="L10192"/>
    <x v="3"/>
    <x v="5"/>
    <n v="3318"/>
    <d v="2018-02-21T00:00:00"/>
    <s v="RC180472"/>
    <m/>
    <m/>
    <m/>
    <m/>
    <m/>
    <n v="43159"/>
    <n v="4.4000000000000004"/>
    <n v="14599.2"/>
  </r>
  <r>
    <s v="PO180327"/>
    <s v="600P0030"/>
    <s v="L10192"/>
    <x v="3"/>
    <x v="5"/>
    <n v="2213"/>
    <d v="2018-02-22T00:00:00"/>
    <s v="RC180473"/>
    <m/>
    <m/>
    <m/>
    <m/>
    <m/>
    <n v="43159"/>
    <n v="4.4000000000000004"/>
    <n v="9737.2000000000007"/>
  </r>
  <r>
    <s v="PO180327"/>
    <s v="600P0030"/>
    <s v="L10192"/>
    <x v="3"/>
    <x v="5"/>
    <n v="2145"/>
    <d v="2018-02-23T00:00:00"/>
    <s v="RC180474"/>
    <m/>
    <m/>
    <m/>
    <m/>
    <m/>
    <n v="43159"/>
    <n v="4.4000000000000004"/>
    <n v="9438"/>
  </r>
  <r>
    <s v="PO180327"/>
    <s v="600P0030"/>
    <s v="L10192"/>
    <x v="3"/>
    <x v="5"/>
    <n v="2752"/>
    <d v="2018-02-26T00:00:00"/>
    <s v="RC180475"/>
    <m/>
    <m/>
    <m/>
    <m/>
    <m/>
    <n v="43159"/>
    <n v="4.4000000000000004"/>
    <n v="12108.800000000001"/>
  </r>
  <r>
    <s v="PO180327"/>
    <s v="600P0030"/>
    <s v="L10192"/>
    <x v="3"/>
    <x v="5"/>
    <n v="2436"/>
    <d v="2018-02-27T00:00:00"/>
    <s v="RC180476"/>
    <m/>
    <m/>
    <m/>
    <m/>
    <m/>
    <n v="43159"/>
    <n v="4.4000000000000004"/>
    <n v="10718.400000000001"/>
  </r>
  <r>
    <s v="PO180327"/>
    <s v="600P0030"/>
    <s v="L10192"/>
    <x v="3"/>
    <x v="5"/>
    <n v="1885"/>
    <d v="2018-02-28T00:00:00"/>
    <s v="RC180477"/>
    <m/>
    <m/>
    <m/>
    <m/>
    <m/>
    <n v="43159"/>
    <n v="4.4000000000000004"/>
    <n v="8294"/>
  </r>
  <r>
    <s v="PO180442"/>
    <s v="600P0030"/>
    <s v="L10192"/>
    <x v="3"/>
    <x v="5"/>
    <n v="1830"/>
    <d v="2018-03-01T00:00:00"/>
    <s v="RC180630"/>
    <m/>
    <m/>
    <m/>
    <m/>
    <m/>
    <n v="43190"/>
    <n v="4.5"/>
    <n v="8235"/>
  </r>
  <r>
    <s v="PO180442"/>
    <s v="600P0030"/>
    <s v="L10192"/>
    <x v="3"/>
    <x v="5"/>
    <n v="4360"/>
    <d v="2018-03-01T00:00:00"/>
    <s v="RC180631"/>
    <m/>
    <m/>
    <m/>
    <m/>
    <m/>
    <n v="43190"/>
    <n v="4.5"/>
    <n v="19620"/>
  </r>
  <r>
    <s v="PO180442"/>
    <s v="600P0030"/>
    <s v="L10192"/>
    <x v="3"/>
    <x v="5"/>
    <n v="2103"/>
    <d v="2018-03-02T00:00:00"/>
    <s v="RC180632"/>
    <m/>
    <m/>
    <m/>
    <m/>
    <m/>
    <n v="43190"/>
    <n v="4.5"/>
    <n v="9463.5"/>
  </r>
  <r>
    <s v="PO180442"/>
    <s v="600P0030"/>
    <s v="L10192"/>
    <x v="3"/>
    <x v="5"/>
    <n v="1319"/>
    <d v="2018-03-05T00:00:00"/>
    <s v="RC180633"/>
    <m/>
    <m/>
    <m/>
    <m/>
    <m/>
    <n v="43190"/>
    <n v="4.5"/>
    <n v="5935.5"/>
  </r>
  <r>
    <s v="PO180442"/>
    <s v="600P0030"/>
    <s v="L10192"/>
    <x v="3"/>
    <x v="5"/>
    <n v="2161"/>
    <d v="2018-03-06T00:00:00"/>
    <s v="RC180634"/>
    <m/>
    <m/>
    <m/>
    <m/>
    <m/>
    <n v="43190"/>
    <n v="4.5"/>
    <n v="9724.5"/>
  </r>
  <r>
    <s v="PO180442"/>
    <s v="600P0030"/>
    <s v="L10192"/>
    <x v="3"/>
    <x v="5"/>
    <n v="2265"/>
    <d v="2018-03-07T00:00:00"/>
    <s v="RC180635"/>
    <m/>
    <m/>
    <m/>
    <m/>
    <m/>
    <n v="43190"/>
    <n v="4.5"/>
    <n v="10192.5"/>
  </r>
  <r>
    <s v="PO180442"/>
    <s v="600P0030"/>
    <s v="L10192"/>
    <x v="3"/>
    <x v="5"/>
    <n v="1856"/>
    <d v="2018-03-08T00:00:00"/>
    <s v="RC180636"/>
    <m/>
    <m/>
    <m/>
    <m/>
    <m/>
    <n v="43190"/>
    <n v="4.5"/>
    <n v="8352"/>
  </r>
  <r>
    <s v="PO180442"/>
    <s v="600P0030"/>
    <s v="L10192"/>
    <x v="3"/>
    <x v="5"/>
    <n v="1909"/>
    <d v="2018-03-09T00:00:00"/>
    <s v="RC180637"/>
    <m/>
    <m/>
    <m/>
    <m/>
    <m/>
    <n v="43190"/>
    <n v="4.5"/>
    <n v="8590.5"/>
  </r>
  <r>
    <s v="PO180442"/>
    <s v="600P0030"/>
    <s v="L10192"/>
    <x v="3"/>
    <x v="5"/>
    <n v="1773"/>
    <d v="2018-03-12T00:00:00"/>
    <s v="RC180638"/>
    <m/>
    <m/>
    <m/>
    <m/>
    <m/>
    <n v="43190"/>
    <n v="4.5"/>
    <n v="7978.5"/>
  </r>
  <r>
    <s v="PO180442"/>
    <s v="600P0030"/>
    <s v="L10192"/>
    <x v="3"/>
    <x v="5"/>
    <n v="2014"/>
    <d v="2018-03-12T00:00:00"/>
    <s v="RC180639"/>
    <m/>
    <m/>
    <m/>
    <m/>
    <m/>
    <n v="43190"/>
    <n v="4.5"/>
    <n v="9063"/>
  </r>
  <r>
    <s v="PO180442"/>
    <s v="600P0030"/>
    <s v="L10192"/>
    <x v="3"/>
    <x v="5"/>
    <n v="4755"/>
    <d v="2018-03-12T00:00:00"/>
    <s v="RC180640"/>
    <m/>
    <m/>
    <m/>
    <m/>
    <m/>
    <n v="43190"/>
    <n v="4.5"/>
    <n v="21397.5"/>
  </r>
  <r>
    <s v="PO180442"/>
    <s v="600P0030"/>
    <s v="L10192"/>
    <x v="3"/>
    <x v="5"/>
    <n v="1592"/>
    <d v="2018-03-13T00:00:00"/>
    <s v="RC180641"/>
    <m/>
    <m/>
    <m/>
    <m/>
    <m/>
    <n v="43190"/>
    <n v="4.5"/>
    <n v="7164"/>
  </r>
  <r>
    <s v="PO180442"/>
    <s v="600P0030"/>
    <s v="L10192"/>
    <x v="3"/>
    <x v="5"/>
    <n v="2119"/>
    <d v="2018-03-14T00:00:00"/>
    <s v="RC180642"/>
    <m/>
    <m/>
    <m/>
    <m/>
    <m/>
    <n v="43190"/>
    <n v="4.5"/>
    <n v="9535.5"/>
  </r>
  <r>
    <s v="PO180442"/>
    <s v="600P0030"/>
    <s v="L10192"/>
    <x v="3"/>
    <x v="5"/>
    <n v="1748"/>
    <d v="2018-03-15T00:00:00"/>
    <s v="RC180643"/>
    <m/>
    <m/>
    <m/>
    <m/>
    <m/>
    <n v="43190"/>
    <n v="4.5"/>
    <n v="7866"/>
  </r>
  <r>
    <s v="PO180442"/>
    <s v="600P0030"/>
    <s v="L10192"/>
    <x v="3"/>
    <x v="5"/>
    <n v="1792"/>
    <d v="2018-03-16T00:00:00"/>
    <s v="RC180644"/>
    <m/>
    <m/>
    <m/>
    <m/>
    <m/>
    <n v="43190"/>
    <n v="4.5"/>
    <n v="8064"/>
  </r>
  <r>
    <s v="PO180442"/>
    <s v="600P0030"/>
    <s v="L10192"/>
    <x v="3"/>
    <x v="5"/>
    <n v="1283"/>
    <d v="2018-03-23T00:00:00"/>
    <s v="RC180645"/>
    <m/>
    <m/>
    <m/>
    <m/>
    <m/>
    <n v="43190"/>
    <n v="4.5"/>
    <n v="5773.5"/>
  </r>
  <r>
    <s v="PO180605"/>
    <s v="600P0030"/>
    <s v="L10192"/>
    <x v="3"/>
    <x v="5"/>
    <n v="2756"/>
    <d v="2018-04-13T00:00:00"/>
    <s v="RC180909"/>
    <m/>
    <m/>
    <m/>
    <m/>
    <m/>
    <n v="43223"/>
    <n v="4.5"/>
    <n v="12402"/>
  </r>
  <r>
    <s v="PO180605"/>
    <s v="600P0030"/>
    <s v="L10192"/>
    <x v="3"/>
    <x v="5"/>
    <n v="4881"/>
    <d v="2018-04-17T00:00:00"/>
    <s v="RC180910"/>
    <m/>
    <m/>
    <m/>
    <m/>
    <m/>
    <n v="43223"/>
    <n v="4.5"/>
    <n v="21964.5"/>
  </r>
  <r>
    <s v="PO180605"/>
    <s v="600P0030"/>
    <s v="L10192"/>
    <x v="3"/>
    <x v="5"/>
    <n v="3198"/>
    <d v="2018-04-20T00:00:00"/>
    <s v="RC180911"/>
    <m/>
    <m/>
    <m/>
    <m/>
    <m/>
    <n v="43223"/>
    <n v="4.5"/>
    <n v="14391"/>
  </r>
  <r>
    <s v="PO180605"/>
    <s v="600P0030"/>
    <s v="L10192"/>
    <x v="3"/>
    <x v="5"/>
    <n v="4001"/>
    <d v="2018-04-30T00:00:00"/>
    <s v="RC180912"/>
    <m/>
    <m/>
    <m/>
    <m/>
    <m/>
    <n v="43223"/>
    <n v="4.5"/>
    <n v="18004.5"/>
  </r>
  <r>
    <s v="PO180848"/>
    <s v="600P0030"/>
    <s v="L10192"/>
    <x v="3"/>
    <x v="5"/>
    <n v="6151"/>
    <d v="2018-05-22T00:00:00"/>
    <s v="RC181086"/>
    <m/>
    <m/>
    <m/>
    <m/>
    <m/>
    <n v="43281"/>
    <n v="4.4000000000000004"/>
    <n v="27064.400000000001"/>
  </r>
  <r>
    <s v="PO180848"/>
    <s v="600P0030"/>
    <s v="L10192"/>
    <x v="3"/>
    <x v="5"/>
    <n v="5902"/>
    <d v="2018-05-29T00:00:00"/>
    <s v="RC181087"/>
    <m/>
    <m/>
    <m/>
    <m/>
    <m/>
    <n v="43281"/>
    <n v="4.4000000000000004"/>
    <n v="25968.800000000003"/>
  </r>
  <r>
    <s v="PO180848"/>
    <s v="600P0030"/>
    <s v="L10192"/>
    <x v="3"/>
    <x v="5"/>
    <n v="4005"/>
    <d v="2018-06-20T00:00:00"/>
    <s v="RC181088"/>
    <m/>
    <m/>
    <m/>
    <m/>
    <m/>
    <n v="43281"/>
    <n v="4.4000000000000004"/>
    <n v="17622"/>
  </r>
  <r>
    <s v="PO180848"/>
    <s v="600P0030"/>
    <s v="L10192"/>
    <x v="3"/>
    <x v="5"/>
    <n v="7807"/>
    <d v="2018-06-22T00:00:00"/>
    <s v="RC181089"/>
    <m/>
    <m/>
    <m/>
    <m/>
    <m/>
    <n v="43281"/>
    <n v="4.4000000000000004"/>
    <n v="34350.800000000003"/>
  </r>
  <r>
    <s v="PO180848"/>
    <s v="600P0030"/>
    <s v="L10192"/>
    <x v="3"/>
    <x v="5"/>
    <n v="3845"/>
    <d v="2018-06-22T00:00:00"/>
    <s v="RC181090"/>
    <m/>
    <m/>
    <m/>
    <m/>
    <m/>
    <n v="43281"/>
    <n v="4.4000000000000004"/>
    <n v="16918"/>
  </r>
  <r>
    <s v="PO180848"/>
    <s v="600P0030"/>
    <s v="L10192"/>
    <x v="3"/>
    <x v="5"/>
    <n v="4240"/>
    <d v="2018-06-25T00:00:00"/>
    <s v="RC181091"/>
    <m/>
    <m/>
    <m/>
    <m/>
    <m/>
    <n v="43281"/>
    <n v="4.4000000000000004"/>
    <n v="18656"/>
  </r>
  <r>
    <s v="PO180848"/>
    <s v="600P0030"/>
    <s v="L10192"/>
    <x v="3"/>
    <x v="5"/>
    <n v="2259"/>
    <d v="2018-06-26T00:00:00"/>
    <s v="RC181092"/>
    <m/>
    <m/>
    <m/>
    <m/>
    <m/>
    <n v="43281"/>
    <n v="4.4000000000000004"/>
    <n v="9939.6"/>
  </r>
  <r>
    <s v="PO180848"/>
    <s v="600P0030"/>
    <s v="L10192"/>
    <x v="3"/>
    <x v="5"/>
    <n v="1993"/>
    <d v="2018-06-27T00:00:00"/>
    <s v="RC181093"/>
    <m/>
    <m/>
    <m/>
    <m/>
    <m/>
    <n v="43281"/>
    <n v="4.4000000000000004"/>
    <n v="8769.2000000000007"/>
  </r>
  <r>
    <s v="PO180848"/>
    <s v="600P0030"/>
    <s v="L10192"/>
    <x v="3"/>
    <x v="5"/>
    <n v="7248"/>
    <d v="2018-06-28T00:00:00"/>
    <s v="RC181094"/>
    <m/>
    <m/>
    <m/>
    <m/>
    <m/>
    <n v="43281"/>
    <n v="4.4000000000000004"/>
    <n v="31891.200000000004"/>
  </r>
  <r>
    <s v="PO181082"/>
    <s v="600P0030"/>
    <s v="L10192"/>
    <x v="3"/>
    <x v="5"/>
    <n v="2559"/>
    <d v="2018-07-16T00:00:00"/>
    <s v="RC181540"/>
    <m/>
    <m/>
    <m/>
    <m/>
    <m/>
    <n v="43312"/>
    <n v="4.4000000000000004"/>
    <n v="11259.6"/>
  </r>
  <r>
    <s v="PO181082"/>
    <s v="600P0030"/>
    <s v="L10192"/>
    <x v="3"/>
    <x v="5"/>
    <n v="6341"/>
    <d v="2018-07-23T00:00:00"/>
    <s v="RC181541"/>
    <m/>
    <m/>
    <m/>
    <m/>
    <m/>
    <n v="43312"/>
    <n v="4.4000000000000004"/>
    <n v="27900.400000000001"/>
  </r>
  <r>
    <s v="PO181082"/>
    <s v="600P0030"/>
    <s v="L10192"/>
    <x v="3"/>
    <x v="5"/>
    <n v="3011"/>
    <d v="2018-07-27T00:00:00"/>
    <s v="RC181542"/>
    <m/>
    <m/>
    <m/>
    <m/>
    <m/>
    <n v="43312"/>
    <n v="4.4000000000000004"/>
    <n v="13248.400000000001"/>
  </r>
  <r>
    <s v="PO181082"/>
    <s v="600P0030"/>
    <s v="L10192"/>
    <x v="3"/>
    <x v="5"/>
    <n v="4455"/>
    <d v="2018-07-27T00:00:00"/>
    <s v="RC181543"/>
    <m/>
    <m/>
    <m/>
    <m/>
    <m/>
    <n v="43312"/>
    <n v="4.4000000000000004"/>
    <n v="19602"/>
  </r>
  <r>
    <s v="PO181083"/>
    <s v="600P0030"/>
    <s v="L10192"/>
    <x v="3"/>
    <x v="5"/>
    <n v="5677"/>
    <d v="2018-08-03T00:00:00"/>
    <s v="RC181544"/>
    <m/>
    <m/>
    <m/>
    <m/>
    <m/>
    <n v="43326"/>
    <n v="4.4000000000000004"/>
    <n v="24978.800000000003"/>
  </r>
  <r>
    <s v="PO181083"/>
    <s v="600P0030"/>
    <s v="L10192"/>
    <x v="3"/>
    <x v="5"/>
    <n v="1289"/>
    <d v="2018-08-08T00:00:00"/>
    <s v="RC181545"/>
    <m/>
    <m/>
    <m/>
    <m/>
    <m/>
    <n v="43326"/>
    <n v="4.4000000000000004"/>
    <n v="5671.6"/>
  </r>
  <r>
    <s v="PO181083"/>
    <s v="600P0030"/>
    <s v="L10192"/>
    <x v="3"/>
    <x v="5"/>
    <n v="4241"/>
    <d v="2018-08-13T00:00:00"/>
    <s v="RC181547"/>
    <m/>
    <m/>
    <m/>
    <m/>
    <m/>
    <n v="43326"/>
    <n v="4.4000000000000004"/>
    <n v="18660.400000000001"/>
  </r>
  <r>
    <s v="PO181083"/>
    <s v="600P0030"/>
    <s v="L10192"/>
    <x v="3"/>
    <x v="5"/>
    <n v="5530"/>
    <d v="2018-08-14T00:00:00"/>
    <s v="RC181548"/>
    <m/>
    <m/>
    <m/>
    <m/>
    <m/>
    <n v="43326"/>
    <n v="4.4000000000000004"/>
    <n v="24332.000000000004"/>
  </r>
  <r>
    <s v="PO181250"/>
    <s v="600P0030"/>
    <s v="L10192"/>
    <x v="3"/>
    <x v="5"/>
    <n v="2022"/>
    <d v="2018-08-16T00:00:00"/>
    <s v="RC181567"/>
    <m/>
    <m/>
    <m/>
    <m/>
    <m/>
    <n v="43343"/>
    <n v="4.4000000000000004"/>
    <n v="8896.8000000000011"/>
  </r>
  <r>
    <s v="PO181250"/>
    <s v="600P0030"/>
    <s v="L10192"/>
    <x v="3"/>
    <x v="5"/>
    <n v="-2022"/>
    <d v="2018-08-16T00:00:00"/>
    <s v="RC181586"/>
    <m/>
    <m/>
    <m/>
    <m/>
    <m/>
    <n v="43343"/>
    <n v="4.4000000000000004"/>
    <n v="-8896.8000000000011"/>
  </r>
  <r>
    <s v="PO181250"/>
    <s v="600P0030"/>
    <s v="L10192"/>
    <x v="3"/>
    <x v="5"/>
    <n v="2022"/>
    <d v="2018-08-16T00:00:00"/>
    <s v="RC181595"/>
    <m/>
    <m/>
    <m/>
    <m/>
    <m/>
    <n v="43343"/>
    <n v="4.3"/>
    <n v="8694.6"/>
  </r>
  <r>
    <s v="PO181250"/>
    <s v="600P0030"/>
    <s v="L10192"/>
    <x v="3"/>
    <x v="5"/>
    <n v="1870"/>
    <d v="2018-08-17T00:00:00"/>
    <s v="RC181568"/>
    <m/>
    <m/>
    <m/>
    <m/>
    <m/>
    <n v="43343"/>
    <n v="4.4000000000000004"/>
    <n v="8228"/>
  </r>
  <r>
    <s v="PO181250"/>
    <s v="600P0030"/>
    <s v="L10192"/>
    <x v="3"/>
    <x v="5"/>
    <n v="4684"/>
    <d v="2018-08-17T00:00:00"/>
    <s v="RC181569"/>
    <m/>
    <m/>
    <m/>
    <m/>
    <m/>
    <n v="43343"/>
    <n v="4.4000000000000004"/>
    <n v="20609.600000000002"/>
  </r>
  <r>
    <s v="PO181250"/>
    <s v="600P0030"/>
    <s v="L10192"/>
    <x v="3"/>
    <x v="5"/>
    <n v="-1870"/>
    <d v="2018-08-17T00:00:00"/>
    <s v="RC181587"/>
    <m/>
    <m/>
    <m/>
    <m/>
    <m/>
    <n v="43343"/>
    <n v="4.4000000000000004"/>
    <n v="-8228"/>
  </r>
  <r>
    <s v="PO181250"/>
    <s v="600P0030"/>
    <s v="L10192"/>
    <x v="3"/>
    <x v="5"/>
    <n v="-4684"/>
    <d v="2018-08-17T00:00:00"/>
    <s v="RC181588"/>
    <m/>
    <m/>
    <m/>
    <m/>
    <m/>
    <n v="43343"/>
    <n v="4.4000000000000004"/>
    <n v="-20609.600000000002"/>
  </r>
  <r>
    <s v="PO181250"/>
    <s v="600P0030"/>
    <s v="L10192"/>
    <x v="3"/>
    <x v="5"/>
    <n v="1870"/>
    <d v="2018-08-17T00:00:00"/>
    <s v="RC181596"/>
    <m/>
    <m/>
    <m/>
    <m/>
    <m/>
    <n v="43343"/>
    <n v="4.3"/>
    <n v="8041"/>
  </r>
  <r>
    <s v="PO181250"/>
    <s v="600P0030"/>
    <s v="L10192"/>
    <x v="3"/>
    <x v="5"/>
    <n v="4684"/>
    <d v="2018-08-17T00:00:00"/>
    <s v="RC181597"/>
    <m/>
    <m/>
    <m/>
    <m/>
    <m/>
    <n v="43343"/>
    <n v="4.3"/>
    <n v="20141.2"/>
  </r>
  <r>
    <s v="PO181250"/>
    <s v="600P0030"/>
    <s v="L10192"/>
    <x v="3"/>
    <x v="5"/>
    <n v="1798"/>
    <d v="2018-08-18T00:00:00"/>
    <s v="RC181570"/>
    <m/>
    <m/>
    <m/>
    <m/>
    <m/>
    <n v="43343"/>
    <n v="4.4000000000000004"/>
    <n v="7911.2000000000007"/>
  </r>
  <r>
    <s v="PO181250"/>
    <s v="600P0030"/>
    <s v="L10192"/>
    <x v="3"/>
    <x v="5"/>
    <n v="-1798"/>
    <d v="2018-08-18T00:00:00"/>
    <s v="RC181589"/>
    <m/>
    <m/>
    <m/>
    <m/>
    <m/>
    <n v="43343"/>
    <n v="4.4000000000000004"/>
    <n v="-7911.2000000000007"/>
  </r>
  <r>
    <s v="PO181250"/>
    <s v="600P0030"/>
    <s v="L10192"/>
    <x v="3"/>
    <x v="5"/>
    <n v="1798"/>
    <d v="2018-08-18T00:00:00"/>
    <s v="RC181598"/>
    <m/>
    <m/>
    <m/>
    <m/>
    <m/>
    <n v="43343"/>
    <n v="4.3"/>
    <n v="7731.4"/>
  </r>
  <r>
    <s v="PO181250"/>
    <s v="600P0030"/>
    <s v="L10192"/>
    <x v="3"/>
    <x v="5"/>
    <n v="4303"/>
    <d v="2018-08-20T00:00:00"/>
    <s v="RC181571"/>
    <m/>
    <m/>
    <m/>
    <m/>
    <m/>
    <n v="43343"/>
    <n v="4.4000000000000004"/>
    <n v="18933.2"/>
  </r>
  <r>
    <s v="PO181250"/>
    <s v="600P0030"/>
    <s v="L10192"/>
    <x v="3"/>
    <x v="5"/>
    <n v="3237"/>
    <d v="2018-08-20T00:00:00"/>
    <s v="RC181572"/>
    <m/>
    <m/>
    <m/>
    <m/>
    <m/>
    <n v="43343"/>
    <n v="4.4000000000000004"/>
    <n v="14242.800000000001"/>
  </r>
  <r>
    <s v="PO181250"/>
    <s v="600P0030"/>
    <s v="L10192"/>
    <x v="3"/>
    <x v="5"/>
    <n v="-4303"/>
    <d v="2018-08-20T00:00:00"/>
    <s v="RC181590"/>
    <m/>
    <m/>
    <m/>
    <m/>
    <m/>
    <n v="43343"/>
    <n v="4.4000000000000004"/>
    <n v="-18933.2"/>
  </r>
  <r>
    <s v="PO181250"/>
    <s v="600P0030"/>
    <s v="L10192"/>
    <x v="3"/>
    <x v="5"/>
    <n v="-3237"/>
    <d v="2018-08-20T00:00:00"/>
    <s v="RC181591"/>
    <m/>
    <m/>
    <m/>
    <m/>
    <m/>
    <n v="43343"/>
    <n v="4.4000000000000004"/>
    <n v="-14242.800000000001"/>
  </r>
  <r>
    <s v="PO181250"/>
    <s v="600P0030"/>
    <s v="L10192"/>
    <x v="3"/>
    <x v="5"/>
    <n v="4303"/>
    <d v="2018-08-20T00:00:00"/>
    <s v="RC181599"/>
    <m/>
    <m/>
    <m/>
    <m/>
    <m/>
    <n v="43343"/>
    <n v="4.3"/>
    <n v="18502.899999999998"/>
  </r>
  <r>
    <s v="PO181250"/>
    <s v="600P0030"/>
    <s v="L10192"/>
    <x v="3"/>
    <x v="5"/>
    <n v="3237"/>
    <d v="2018-08-20T00:00:00"/>
    <s v="RC181600"/>
    <m/>
    <m/>
    <m/>
    <m/>
    <m/>
    <n v="43343"/>
    <n v="4.3"/>
    <n v="13919.099999999999"/>
  </r>
  <r>
    <s v="PO181507"/>
    <s v="600P0030"/>
    <s v="L10192"/>
    <x v="3"/>
    <x v="5"/>
    <n v="2939"/>
    <d v="2018-08-27T00:00:00"/>
    <s v="RC181977"/>
    <m/>
    <m/>
    <m/>
    <m/>
    <m/>
    <n v="43343"/>
    <n v="4.0999999999999996"/>
    <n v="12049.9"/>
  </r>
  <r>
    <s v="PO181507"/>
    <s v="600P0030"/>
    <s v="L10192"/>
    <x v="3"/>
    <x v="5"/>
    <n v="3694"/>
    <d v="2018-08-27T00:00:00"/>
    <s v="RC181978"/>
    <m/>
    <m/>
    <m/>
    <m/>
    <m/>
    <n v="43343"/>
    <n v="4.0999999999999996"/>
    <n v="15145.399999999998"/>
  </r>
  <r>
    <s v="PO181507"/>
    <s v="600P0030"/>
    <s v="L10192"/>
    <x v="3"/>
    <x v="5"/>
    <n v="5285"/>
    <d v="2018-08-27T00:00:00"/>
    <s v="RC181979"/>
    <m/>
    <m/>
    <m/>
    <m/>
    <m/>
    <n v="43343"/>
    <n v="4.0999999999999996"/>
    <n v="21668.499999999996"/>
  </r>
  <r>
    <s v="PO181250"/>
    <s v="600P0030"/>
    <s v="L10192"/>
    <x v="3"/>
    <x v="5"/>
    <n v="2072"/>
    <d v="2018-08-30T00:00:00"/>
    <s v="RC181573"/>
    <m/>
    <m/>
    <m/>
    <m/>
    <m/>
    <n v="43343"/>
    <n v="4.4000000000000004"/>
    <n v="9116.8000000000011"/>
  </r>
  <r>
    <s v="PO181250"/>
    <s v="600P0030"/>
    <s v="L10192"/>
    <x v="3"/>
    <x v="5"/>
    <n v="-2072"/>
    <d v="2018-08-30T00:00:00"/>
    <s v="RC181592"/>
    <m/>
    <m/>
    <m/>
    <m/>
    <m/>
    <n v="43343"/>
    <n v="4.4000000000000004"/>
    <n v="-9116.8000000000011"/>
  </r>
  <r>
    <s v="PO181250"/>
    <s v="600P0030"/>
    <s v="L10192"/>
    <x v="3"/>
    <x v="5"/>
    <n v="2072"/>
    <d v="2018-08-30T00:00:00"/>
    <s v="RC181601"/>
    <m/>
    <m/>
    <m/>
    <m/>
    <m/>
    <n v="43343"/>
    <n v="4.3"/>
    <n v="8909.6"/>
  </r>
  <r>
    <s v="PO181250"/>
    <s v="600P0030"/>
    <s v="L10192"/>
    <x v="3"/>
    <x v="5"/>
    <n v="1986"/>
    <d v="2018-08-31T00:00:00"/>
    <s v="RC181574"/>
    <m/>
    <m/>
    <m/>
    <m/>
    <m/>
    <n v="43343"/>
    <n v="4.4000000000000004"/>
    <n v="8738.4000000000015"/>
  </r>
  <r>
    <s v="PO181250"/>
    <s v="600P0030"/>
    <s v="L10192"/>
    <x v="3"/>
    <x v="5"/>
    <n v="6271"/>
    <d v="2018-08-31T00:00:00"/>
    <s v="RC181575"/>
    <m/>
    <m/>
    <m/>
    <m/>
    <m/>
    <n v="43343"/>
    <n v="4.4000000000000004"/>
    <n v="27592.400000000001"/>
  </r>
  <r>
    <s v="PO181250"/>
    <s v="600P0030"/>
    <s v="L10192"/>
    <x v="3"/>
    <x v="5"/>
    <n v="-1986"/>
    <d v="2018-08-31T00:00:00"/>
    <s v="RC181593"/>
    <m/>
    <m/>
    <m/>
    <m/>
    <m/>
    <n v="43343"/>
    <n v="4.4000000000000004"/>
    <n v="-8738.4000000000015"/>
  </r>
  <r>
    <s v="PO181250"/>
    <s v="600P0030"/>
    <s v="L10192"/>
    <x v="3"/>
    <x v="5"/>
    <n v="-6271"/>
    <d v="2018-08-31T00:00:00"/>
    <s v="RC181594"/>
    <m/>
    <m/>
    <m/>
    <m/>
    <m/>
    <n v="43343"/>
    <n v="4.4000000000000004"/>
    <n v="-27592.400000000001"/>
  </r>
  <r>
    <s v="PO181250"/>
    <s v="600P0030"/>
    <s v="L10192"/>
    <x v="3"/>
    <x v="5"/>
    <n v="1986"/>
    <d v="2018-08-31T00:00:00"/>
    <s v="RC181602"/>
    <m/>
    <m/>
    <m/>
    <m/>
    <m/>
    <n v="43343"/>
    <n v="4.3"/>
    <n v="8539.7999999999993"/>
  </r>
  <r>
    <s v="PO181250"/>
    <s v="600P0030"/>
    <s v="L10192"/>
    <x v="3"/>
    <x v="5"/>
    <n v="6271"/>
    <d v="2018-08-31T00:00:00"/>
    <s v="RC181603"/>
    <m/>
    <m/>
    <m/>
    <m/>
    <m/>
    <n v="43343"/>
    <n v="4.3"/>
    <n v="26965.3"/>
  </r>
  <r>
    <s v="PO181508"/>
    <s v="600P0030"/>
    <s v="L10192"/>
    <x v="3"/>
    <x v="5"/>
    <n v="6927"/>
    <d v="2018-09-04T00:00:00"/>
    <s v="RC181981"/>
    <m/>
    <m/>
    <m/>
    <m/>
    <m/>
    <n v="43373"/>
    <n v="4.3"/>
    <n v="29786.1"/>
  </r>
  <r>
    <s v="PO181508"/>
    <s v="600P0030"/>
    <s v="L10192"/>
    <x v="3"/>
    <x v="5"/>
    <n v="4398"/>
    <d v="2018-09-05T00:00:00"/>
    <s v="RC181982"/>
    <m/>
    <m/>
    <m/>
    <m/>
    <m/>
    <n v="43373"/>
    <n v="4.3"/>
    <n v="18911.399999999998"/>
  </r>
  <r>
    <s v="PO181508"/>
    <s v="600P0030"/>
    <s v="L10192"/>
    <x v="3"/>
    <x v="5"/>
    <n v="2140"/>
    <d v="2018-09-12T00:00:00"/>
    <s v="RC181983"/>
    <m/>
    <m/>
    <m/>
    <m/>
    <m/>
    <n v="43373"/>
    <n v="4.3"/>
    <n v="9202"/>
  </r>
  <r>
    <s v="PO181508"/>
    <s v="600P0030"/>
    <s v="L10192"/>
    <x v="3"/>
    <x v="5"/>
    <n v="2004"/>
    <d v="2018-09-17T00:00:00"/>
    <s v="RC181984"/>
    <m/>
    <m/>
    <m/>
    <m/>
    <m/>
    <n v="43373"/>
    <n v="4.3"/>
    <n v="8617.1999999999989"/>
  </r>
  <r>
    <s v="PO181508"/>
    <s v="600P0030"/>
    <s v="L10192"/>
    <x v="3"/>
    <x v="5"/>
    <n v="2000"/>
    <d v="2018-09-24T00:00:00"/>
    <s v="RC181985"/>
    <m/>
    <m/>
    <m/>
    <m/>
    <m/>
    <n v="43373"/>
    <n v="4.3"/>
    <n v="8600"/>
  </r>
  <r>
    <s v="PO181508"/>
    <s v="600P0030"/>
    <s v="L10192"/>
    <x v="3"/>
    <x v="5"/>
    <n v="1940"/>
    <d v="2018-09-25T00:00:00"/>
    <s v="RC181987"/>
    <m/>
    <m/>
    <m/>
    <m/>
    <m/>
    <n v="43373"/>
    <n v="4.3"/>
    <n v="8342"/>
  </r>
  <r>
    <s v="PO181508"/>
    <s v="600P0030"/>
    <s v="L10192"/>
    <x v="3"/>
    <x v="5"/>
    <n v="2045"/>
    <d v="2018-09-26T00:00:00"/>
    <s v="RC181988"/>
    <m/>
    <m/>
    <m/>
    <m/>
    <m/>
    <n v="43373"/>
    <n v="4.3"/>
    <n v="8793.5"/>
  </r>
  <r>
    <s v="PO181508"/>
    <s v="600P0030"/>
    <s v="L10192"/>
    <x v="3"/>
    <x v="5"/>
    <n v="3634"/>
    <d v="2018-09-26T00:00:00"/>
    <s v="RC181989"/>
    <m/>
    <m/>
    <m/>
    <m/>
    <m/>
    <n v="43373"/>
    <n v="4.3"/>
    <n v="15626.199999999999"/>
  </r>
  <r>
    <s v="PO181508"/>
    <s v="600P0030"/>
    <s v="L10192"/>
    <x v="3"/>
    <x v="5"/>
    <n v="2212"/>
    <d v="2018-09-27T00:00:00"/>
    <s v="RC181990"/>
    <m/>
    <m/>
    <m/>
    <m/>
    <m/>
    <n v="43373"/>
    <n v="4.3"/>
    <n v="9511.6"/>
  </r>
  <r>
    <s v="PO181508"/>
    <s v="600P0030"/>
    <s v="L10192"/>
    <x v="3"/>
    <x v="5"/>
    <n v="727"/>
    <d v="2018-09-28T00:00:00"/>
    <s v="RC181991"/>
    <m/>
    <m/>
    <m/>
    <m/>
    <m/>
    <n v="43373"/>
    <n v="4.3"/>
    <n v="3126.1"/>
  </r>
  <r>
    <s v="PO181508"/>
    <s v="600P0030"/>
    <s v="L10192"/>
    <x v="3"/>
    <x v="5"/>
    <n v="2042"/>
    <d v="2018-09-29T00:00:00"/>
    <s v="RC181992"/>
    <m/>
    <m/>
    <m/>
    <m/>
    <m/>
    <n v="43373"/>
    <n v="4.3"/>
    <n v="8780.6"/>
  </r>
  <r>
    <s v="PO181509"/>
    <s v="600P0030"/>
    <s v="L10192"/>
    <x v="3"/>
    <x v="5"/>
    <n v="6824"/>
    <d v="2018-10-01T00:00:00"/>
    <s v="RC182000"/>
    <m/>
    <m/>
    <m/>
    <m/>
    <m/>
    <n v="43404"/>
    <n v="4.3"/>
    <n v="29343.199999999997"/>
  </r>
  <r>
    <s v="PO181509"/>
    <s v="600P0030"/>
    <s v="L10192"/>
    <x v="3"/>
    <x v="5"/>
    <n v="1338"/>
    <d v="2018-10-02T00:00:00"/>
    <s v="RC181998"/>
    <m/>
    <m/>
    <m/>
    <m/>
    <m/>
    <n v="43404"/>
    <n v="4.3"/>
    <n v="5753.4"/>
  </r>
  <r>
    <s v="PO181509"/>
    <s v="600P0030"/>
    <s v="L10192"/>
    <x v="3"/>
    <x v="5"/>
    <n v="4639"/>
    <d v="2018-10-05T00:00:00"/>
    <s v="RC181997"/>
    <m/>
    <m/>
    <m/>
    <m/>
    <m/>
    <n v="43404"/>
    <n v="4.3"/>
    <n v="19947.7"/>
  </r>
  <r>
    <s v="PO181509"/>
    <s v="600P0030"/>
    <s v="L10192"/>
    <x v="3"/>
    <x v="5"/>
    <n v="3284"/>
    <d v="2018-10-16T00:00:00"/>
    <s v="RC181996"/>
    <m/>
    <m/>
    <m/>
    <m/>
    <m/>
    <n v="43404"/>
    <n v="4.3"/>
    <n v="14121.199999999999"/>
  </r>
  <r>
    <s v="PO181509"/>
    <s v="600P0030"/>
    <s v="L10192"/>
    <x v="3"/>
    <x v="5"/>
    <n v="2127"/>
    <d v="2018-10-23T00:00:00"/>
    <s v="RC181995"/>
    <m/>
    <m/>
    <m/>
    <m/>
    <m/>
    <n v="43404"/>
    <n v="4.3"/>
    <n v="9146.1"/>
  </r>
  <r>
    <s v="PO181509"/>
    <s v="600P0030"/>
    <s v="L10192"/>
    <x v="3"/>
    <x v="5"/>
    <n v="4106"/>
    <d v="2018-10-26T00:00:00"/>
    <s v="RC181994"/>
    <m/>
    <m/>
    <m/>
    <m/>
    <m/>
    <n v="43404"/>
    <n v="4.3"/>
    <n v="17655.8"/>
  </r>
  <r>
    <s v="PO181509"/>
    <s v="600P0030"/>
    <s v="L10192"/>
    <x v="3"/>
    <x v="5"/>
    <n v="2432"/>
    <d v="2018-10-27T00:00:00"/>
    <s v="RC181993"/>
    <m/>
    <m/>
    <m/>
    <m/>
    <m/>
    <n v="43404"/>
    <n v="4.3"/>
    <n v="10457.6"/>
  </r>
  <r>
    <s v="PO180328"/>
    <s v="610M0005"/>
    <s v="L10192"/>
    <x v="3"/>
    <x v="6"/>
    <n v="881"/>
    <d v="2018-01-05T00:00:00"/>
    <s v="RC180478"/>
    <m/>
    <m/>
    <m/>
    <m/>
    <m/>
    <n v="43131"/>
    <n v="33"/>
    <n v="29073"/>
  </r>
  <r>
    <s v="PO180328"/>
    <s v="610M0005"/>
    <s v="L10192"/>
    <x v="3"/>
    <x v="6"/>
    <n v="286"/>
    <d v="2018-01-12T00:00:00"/>
    <s v="RC180480"/>
    <m/>
    <m/>
    <m/>
    <m/>
    <m/>
    <n v="43131"/>
    <n v="33"/>
    <n v="9438"/>
  </r>
  <r>
    <s v="PO180328"/>
    <s v="610M0005"/>
    <s v="L10192"/>
    <x v="3"/>
    <x v="6"/>
    <n v="1560"/>
    <d v="2018-01-22T00:00:00"/>
    <s v="RC180481"/>
    <m/>
    <m/>
    <m/>
    <m/>
    <m/>
    <n v="43131"/>
    <n v="33"/>
    <n v="51480"/>
  </r>
  <r>
    <s v="PO180329"/>
    <s v="610M0005"/>
    <s v="L10192"/>
    <x v="3"/>
    <x v="6"/>
    <n v="2024"/>
    <d v="2018-02-05T00:00:00"/>
    <s v="RC180482"/>
    <m/>
    <m/>
    <m/>
    <m/>
    <m/>
    <n v="43159"/>
    <n v="33"/>
    <n v="66792"/>
  </r>
  <r>
    <s v="PO180329"/>
    <s v="610M0005"/>
    <s v="L10192"/>
    <x v="3"/>
    <x v="6"/>
    <n v="1576"/>
    <d v="2018-02-13T00:00:00"/>
    <s v="RC180483"/>
    <m/>
    <m/>
    <m/>
    <m/>
    <m/>
    <n v="43159"/>
    <n v="33"/>
    <n v="52008"/>
  </r>
  <r>
    <s v="PO180440"/>
    <s v="610M0005"/>
    <s v="L10192"/>
    <x v="3"/>
    <x v="6"/>
    <n v="325"/>
    <d v="2018-03-01T00:00:00"/>
    <s v="RC180628"/>
    <m/>
    <m/>
    <m/>
    <m/>
    <m/>
    <n v="43190"/>
    <n v="33"/>
    <n v="10725"/>
  </r>
  <r>
    <s v="PO180440"/>
    <s v="610M0005"/>
    <s v="L10192"/>
    <x v="3"/>
    <x v="6"/>
    <n v="1798"/>
    <d v="2018-03-12T00:00:00"/>
    <s v="RC180627"/>
    <m/>
    <m/>
    <m/>
    <m/>
    <m/>
    <n v="43190"/>
    <n v="33"/>
    <n v="59334"/>
  </r>
  <r>
    <s v="PO180440"/>
    <s v="610M0005"/>
    <s v="L10192"/>
    <x v="3"/>
    <x v="6"/>
    <n v="940"/>
    <d v="2018-03-23T00:00:00"/>
    <s v="RC180629"/>
    <m/>
    <m/>
    <m/>
    <m/>
    <m/>
    <n v="43190"/>
    <n v="33"/>
    <n v="31020"/>
  </r>
  <r>
    <s v="PO180847"/>
    <s v="610M0005"/>
    <s v="L10192"/>
    <x v="3"/>
    <x v="6"/>
    <n v="2435"/>
    <d v="2018-06-22T00:00:00"/>
    <s v="RC181084"/>
    <m/>
    <m/>
    <m/>
    <m/>
    <m/>
    <n v="43281"/>
    <n v="33"/>
    <n v="80355"/>
  </r>
  <r>
    <s v="PO180050"/>
    <s v="610D0009"/>
    <s v="L10193"/>
    <x v="4"/>
    <x v="3"/>
    <n v="34440"/>
    <d v="2018-01-03T00:00:00"/>
    <s v="RC180170"/>
    <m/>
    <m/>
    <m/>
    <m/>
    <m/>
    <n v="43120"/>
    <n v="1.5"/>
    <n v="51660"/>
  </r>
  <r>
    <s v="PO180051"/>
    <s v="610D0009"/>
    <s v="L10193"/>
    <x v="4"/>
    <x v="3"/>
    <n v="34920"/>
    <d v="2018-01-11T00:00:00"/>
    <s v="RC180171"/>
    <m/>
    <m/>
    <m/>
    <m/>
    <m/>
    <n v="43120"/>
    <n v="1.5"/>
    <n v="52380"/>
  </r>
  <r>
    <s v="PO180089"/>
    <s v="610D0009"/>
    <s v="L10193"/>
    <x v="4"/>
    <x v="3"/>
    <n v="32600"/>
    <d v="2018-01-15T00:00:00"/>
    <s v="RC180172"/>
    <m/>
    <m/>
    <m/>
    <m/>
    <m/>
    <n v="43120"/>
    <n v="1.55"/>
    <n v="50530"/>
  </r>
  <r>
    <s v="PO180090"/>
    <s v="610D0009"/>
    <s v="L10193"/>
    <x v="4"/>
    <x v="3"/>
    <n v="33800"/>
    <d v="2018-01-18T00:00:00"/>
    <s v="RC180173"/>
    <m/>
    <m/>
    <m/>
    <m/>
    <m/>
    <n v="43120"/>
    <n v="1.55"/>
    <n v="52390"/>
  </r>
  <r>
    <s v="PO180110"/>
    <s v="610D0009"/>
    <s v="L10193"/>
    <x v="4"/>
    <x v="3"/>
    <n v="37600"/>
    <d v="2018-01-22T00:00:00"/>
    <s v="RC180196"/>
    <m/>
    <m/>
    <m/>
    <m/>
    <m/>
    <n v="43122"/>
    <n v="1.55"/>
    <n v="58280"/>
  </r>
  <r>
    <s v="PO180147"/>
    <s v="610D0009"/>
    <s v="L10193"/>
    <x v="4"/>
    <x v="3"/>
    <n v="36280"/>
    <d v="2018-01-25T00:00:00"/>
    <s v="RC180197"/>
    <m/>
    <m/>
    <m/>
    <m/>
    <m/>
    <n v="43125"/>
    <n v="1.55"/>
    <n v="56234"/>
  </r>
  <r>
    <s v="PO180148"/>
    <s v="610D0009"/>
    <s v="L10193"/>
    <x v="4"/>
    <x v="3"/>
    <n v="38240"/>
    <d v="2018-01-29T00:00:00"/>
    <s v="RC180198"/>
    <m/>
    <m/>
    <m/>
    <m/>
    <m/>
    <n v="43129"/>
    <n v="1.55"/>
    <n v="59272"/>
  </r>
  <r>
    <s v="PO180157"/>
    <s v="610D0009"/>
    <s v="L10193"/>
    <x v="4"/>
    <x v="3"/>
    <n v="35580"/>
    <d v="2018-02-02T00:00:00"/>
    <s v="RC180321"/>
    <m/>
    <m/>
    <m/>
    <m/>
    <m/>
    <n v="43133"/>
    <n v="1.55"/>
    <n v="55149"/>
  </r>
  <r>
    <s v="PO180158"/>
    <s v="610D0009"/>
    <s v="L10193"/>
    <x v="4"/>
    <x v="3"/>
    <n v="36360"/>
    <d v="2018-02-05T00:00:00"/>
    <s v="RC180323"/>
    <m/>
    <m/>
    <m/>
    <m/>
    <m/>
    <n v="43136"/>
    <n v="1.55"/>
    <n v="56358"/>
  </r>
  <r>
    <s v="PO180210"/>
    <s v="610D0009"/>
    <s v="L10193"/>
    <x v="4"/>
    <x v="3"/>
    <n v="33100"/>
    <d v="2018-02-08T00:00:00"/>
    <s v="RC180325"/>
    <m/>
    <m/>
    <m/>
    <m/>
    <m/>
    <n v="43139"/>
    <n v="1.55"/>
    <n v="51305"/>
  </r>
  <r>
    <s v="PO180217"/>
    <s v="610D0009"/>
    <s v="L10193"/>
    <x v="4"/>
    <x v="3"/>
    <n v="31860"/>
    <d v="2018-02-15T00:00:00"/>
    <s v="RC180326"/>
    <m/>
    <m/>
    <m/>
    <m/>
    <m/>
    <n v="43150"/>
    <n v="1.55"/>
    <n v="49383"/>
  </r>
  <r>
    <s v="PO180218"/>
    <s v="610D0009"/>
    <s v="L10193"/>
    <x v="4"/>
    <x v="3"/>
    <n v="34120"/>
    <d v="2018-02-16T00:00:00"/>
    <s v="RC180327"/>
    <m/>
    <m/>
    <m/>
    <m/>
    <m/>
    <n v="43150"/>
    <n v="1.55"/>
    <n v="52886"/>
  </r>
  <r>
    <s v="PO180242"/>
    <s v="610D0009"/>
    <s v="L10193"/>
    <x v="4"/>
    <x v="3"/>
    <n v="34560"/>
    <d v="2018-02-22T00:00:00"/>
    <s v="RC180328"/>
    <m/>
    <m/>
    <m/>
    <m/>
    <m/>
    <n v="43153"/>
    <n v="1.55"/>
    <n v="53568"/>
  </r>
  <r>
    <s v="PO180274"/>
    <s v="610D0009"/>
    <s v="L10193"/>
    <x v="4"/>
    <x v="3"/>
    <n v="35060"/>
    <d v="2018-02-27T00:00:00"/>
    <s v="RC180362"/>
    <m/>
    <m/>
    <m/>
    <m/>
    <m/>
    <n v="43158"/>
    <n v="1.55"/>
    <n v="54343"/>
  </r>
  <r>
    <s v="PO180274"/>
    <s v="610D0009"/>
    <s v="L10193"/>
    <x v="4"/>
    <x v="3"/>
    <n v="-35060"/>
    <d v="2018-02-27T00:00:00"/>
    <s v="RC180532"/>
    <m/>
    <m/>
    <m/>
    <m/>
    <m/>
    <n v="43158"/>
    <n v="1.55"/>
    <n v="-54343"/>
  </r>
  <r>
    <s v="PO180165"/>
    <s v="610M0005"/>
    <s v="L10193"/>
    <x v="4"/>
    <x v="6"/>
    <n v="531"/>
    <d v="2018-02-05T00:00:00"/>
    <s v="RC180324"/>
    <m/>
    <m/>
    <m/>
    <m/>
    <m/>
    <n v="43138"/>
    <n v="32"/>
    <n v="16992"/>
  </r>
  <r>
    <s v="PO180379"/>
    <s v="610D0009"/>
    <s v="L10196"/>
    <x v="4"/>
    <x v="3"/>
    <n v="35060"/>
    <d v="2018-03-14T00:00:00"/>
    <s v="RC180647"/>
    <m/>
    <m/>
    <m/>
    <m/>
    <m/>
    <n v="43180"/>
    <n v="1.55"/>
    <n v="54343"/>
  </r>
  <r>
    <s v="PO180381"/>
    <s v="610D0009"/>
    <s v="L10196"/>
    <x v="4"/>
    <x v="3"/>
    <n v="30673"/>
    <d v="2018-03-14T00:00:00"/>
    <s v="RC180648"/>
    <m/>
    <m/>
    <m/>
    <m/>
    <m/>
    <n v="43180"/>
    <n v="1.7"/>
    <n v="52144.1"/>
  </r>
  <r>
    <s v="PO180383"/>
    <s v="610D0009"/>
    <s v="L10196"/>
    <x v="4"/>
    <x v="3"/>
    <n v="32440"/>
    <d v="2018-03-14T00:00:00"/>
    <s v="RC180650"/>
    <m/>
    <m/>
    <m/>
    <m/>
    <m/>
    <n v="43180"/>
    <n v="1.7"/>
    <n v="55148"/>
  </r>
  <r>
    <s v="PO180384"/>
    <s v="610D0009"/>
    <s v="L10196"/>
    <x v="4"/>
    <x v="3"/>
    <n v="33620"/>
    <d v="2018-03-14T00:00:00"/>
    <s v="RC180651"/>
    <m/>
    <m/>
    <m/>
    <m/>
    <m/>
    <n v="43180"/>
    <n v="1.7"/>
    <n v="57154"/>
  </r>
  <r>
    <s v="PO180385"/>
    <s v="610D0009"/>
    <s v="L10196"/>
    <x v="4"/>
    <x v="3"/>
    <n v="29760"/>
    <d v="2018-03-16T00:00:00"/>
    <s v="RC180652"/>
    <m/>
    <m/>
    <m/>
    <m/>
    <m/>
    <n v="43180"/>
    <n v="1.7"/>
    <n v="50592"/>
  </r>
  <r>
    <s v="PO180435"/>
    <s v="610D0009"/>
    <s v="L10196"/>
    <x v="4"/>
    <x v="3"/>
    <n v="35900"/>
    <d v="2018-03-21T00:00:00"/>
    <s v="RC180655"/>
    <m/>
    <m/>
    <m/>
    <m/>
    <m/>
    <n v="43180"/>
    <n v="1.7"/>
    <n v="61030"/>
  </r>
  <r>
    <s v="PO180436"/>
    <s v="610D0009"/>
    <s v="L10196"/>
    <x v="4"/>
    <x v="3"/>
    <n v="32860"/>
    <d v="2018-03-26T00:00:00"/>
    <s v="RC180656"/>
    <m/>
    <m/>
    <m/>
    <m/>
    <m/>
    <n v="43185"/>
    <n v="1.7"/>
    <n v="55862"/>
  </r>
  <r>
    <s v="PO180437"/>
    <s v="610D0009"/>
    <s v="L10196"/>
    <x v="4"/>
    <x v="3"/>
    <n v="36992"/>
    <d v="2018-03-29T00:00:00"/>
    <s v="RC180653"/>
    <m/>
    <m/>
    <m/>
    <m/>
    <m/>
    <n v="43188"/>
    <n v="1.7"/>
    <n v="62886.400000000001"/>
  </r>
  <r>
    <s v="PO180461"/>
    <s v="610D0009"/>
    <s v="L10196"/>
    <x v="4"/>
    <x v="3"/>
    <n v="40320"/>
    <d v="2018-04-05T00:00:00"/>
    <s v="RC180720"/>
    <m/>
    <m/>
    <m/>
    <m/>
    <m/>
    <n v="43197"/>
    <n v="1.7"/>
    <n v="68544"/>
  </r>
  <r>
    <s v="PO180467"/>
    <s v="610D0009"/>
    <s v="L10196"/>
    <x v="4"/>
    <x v="3"/>
    <n v="35408"/>
    <d v="2018-04-09T00:00:00"/>
    <s v="RC180736"/>
    <m/>
    <m/>
    <m/>
    <m/>
    <m/>
    <n v="43199"/>
    <n v="1.7"/>
    <n v="60193.599999999999"/>
  </r>
  <r>
    <s v="PO180501"/>
    <s v="610D0009"/>
    <s v="L10196"/>
    <x v="4"/>
    <x v="3"/>
    <n v="37160"/>
    <d v="2018-04-12T00:00:00"/>
    <s v="RC180719"/>
    <m/>
    <m/>
    <m/>
    <m/>
    <m/>
    <n v="43203"/>
    <n v="1.7"/>
    <n v="63172"/>
  </r>
  <r>
    <s v="PO180515"/>
    <s v="610D0009"/>
    <s v="L10196"/>
    <x v="4"/>
    <x v="3"/>
    <n v="35400"/>
    <d v="2018-04-16T00:00:00"/>
    <s v="RC180757"/>
    <m/>
    <m/>
    <m/>
    <m/>
    <m/>
    <n v="43208"/>
    <n v="1.7"/>
    <n v="60180"/>
  </r>
  <r>
    <s v="PO180555"/>
    <s v="610D0009"/>
    <s v="L10196"/>
    <x v="4"/>
    <x v="3"/>
    <n v="38160"/>
    <d v="2018-04-20T00:00:00"/>
    <s v="RC180813"/>
    <m/>
    <m/>
    <m/>
    <m/>
    <m/>
    <n v="43210"/>
    <n v="1.7"/>
    <n v="64872"/>
  </r>
  <r>
    <s v="PO180563"/>
    <s v="610D0009"/>
    <s v="L10196"/>
    <x v="4"/>
    <x v="3"/>
    <n v="37060"/>
    <d v="2018-04-27T00:00:00"/>
    <s v="RC180814"/>
    <m/>
    <m/>
    <m/>
    <m/>
    <m/>
    <n v="43217"/>
    <n v="1.7"/>
    <n v="63002"/>
  </r>
  <r>
    <s v="PO180728"/>
    <s v="610D0009"/>
    <s v="L10196"/>
    <x v="4"/>
    <x v="3"/>
    <n v="33565"/>
    <d v="2018-05-02T00:00:00"/>
    <s v="RC180974"/>
    <m/>
    <m/>
    <m/>
    <m/>
    <m/>
    <n v="43251"/>
    <n v="1.7"/>
    <n v="57060.5"/>
  </r>
  <r>
    <s v="PO180730"/>
    <s v="610D0009"/>
    <s v="L10196"/>
    <x v="4"/>
    <x v="3"/>
    <n v="35000"/>
    <d v="2018-05-07T00:00:00"/>
    <s v="RC180976"/>
    <m/>
    <m/>
    <m/>
    <m/>
    <m/>
    <n v="43251"/>
    <n v="1.7"/>
    <n v="59500"/>
  </r>
  <r>
    <s v="PO180731"/>
    <s v="610D0009"/>
    <s v="L10196"/>
    <x v="4"/>
    <x v="3"/>
    <n v="30540"/>
    <d v="2018-05-11T00:00:00"/>
    <s v="RC180977"/>
    <m/>
    <m/>
    <m/>
    <m/>
    <m/>
    <n v="43251"/>
    <n v="1.7"/>
    <n v="51918"/>
  </r>
  <r>
    <s v="PO180732"/>
    <s v="610D0009"/>
    <s v="L10196"/>
    <x v="4"/>
    <x v="3"/>
    <n v="38380"/>
    <d v="2018-05-16T00:00:00"/>
    <s v="RC180978"/>
    <m/>
    <m/>
    <m/>
    <m/>
    <m/>
    <n v="43251"/>
    <n v="1.7"/>
    <n v="65246"/>
  </r>
  <r>
    <s v="PO180879"/>
    <s v="610D0009"/>
    <s v="L10196"/>
    <x v="4"/>
    <x v="3"/>
    <n v="35900"/>
    <d v="2018-07-02T00:00:00"/>
    <s v="RC181554"/>
    <m/>
    <m/>
    <m/>
    <m/>
    <m/>
    <n v="43283"/>
    <n v="1.7"/>
    <n v="61030"/>
  </r>
  <r>
    <s v="PO180880"/>
    <s v="610D0009"/>
    <s v="L10196"/>
    <x v="4"/>
    <x v="3"/>
    <n v="41680"/>
    <d v="2018-07-04T00:00:00"/>
    <s v="RC181556"/>
    <m/>
    <m/>
    <m/>
    <m/>
    <m/>
    <n v="43285"/>
    <n v="1.7"/>
    <n v="70856"/>
  </r>
  <r>
    <s v="PO180881"/>
    <s v="610D0009"/>
    <s v="L10196"/>
    <x v="4"/>
    <x v="3"/>
    <n v="38960"/>
    <d v="2018-07-10T00:00:00"/>
    <s v="RC181557"/>
    <m/>
    <m/>
    <m/>
    <m/>
    <m/>
    <n v="43291"/>
    <n v="1.7"/>
    <n v="66232"/>
  </r>
  <r>
    <s v="PO181016"/>
    <s v="610D0009"/>
    <s v="L10196"/>
    <x v="4"/>
    <x v="3"/>
    <n v="33680"/>
    <d v="2018-07-17T00:00:00"/>
    <s v="RC181558"/>
    <m/>
    <m/>
    <m/>
    <m/>
    <m/>
    <n v="43312"/>
    <n v="1.7"/>
    <n v="57256"/>
  </r>
  <r>
    <s v="PO181017"/>
    <s v="610D0009"/>
    <s v="L10196"/>
    <x v="4"/>
    <x v="3"/>
    <n v="35440"/>
    <d v="2018-07-20T00:00:00"/>
    <s v="RC181559"/>
    <m/>
    <m/>
    <m/>
    <m/>
    <m/>
    <n v="43312"/>
    <n v="1.7"/>
    <n v="60248"/>
  </r>
  <r>
    <s v="PO181018"/>
    <s v="610D0009"/>
    <s v="L10196"/>
    <x v="4"/>
    <x v="3"/>
    <n v="40300"/>
    <d v="2018-07-23T00:00:00"/>
    <s v="RC181561"/>
    <m/>
    <m/>
    <m/>
    <m/>
    <m/>
    <n v="43304"/>
    <n v="1.7"/>
    <n v="68510"/>
  </r>
  <r>
    <s v="PO181252"/>
    <s v="610D0009"/>
    <s v="L10196"/>
    <x v="4"/>
    <x v="3"/>
    <n v="34300"/>
    <d v="2018-09-05T00:00:00"/>
    <s v="RC181605"/>
    <m/>
    <m/>
    <m/>
    <m/>
    <m/>
    <n v="43373"/>
    <n v="1.7"/>
    <n v="58310"/>
  </r>
  <r>
    <s v="PO181253"/>
    <s v="610D0009"/>
    <s v="L10196"/>
    <x v="4"/>
    <x v="3"/>
    <n v="37900"/>
    <d v="2018-09-07T00:00:00"/>
    <s v="RC181606"/>
    <m/>
    <m/>
    <m/>
    <m/>
    <m/>
    <n v="43362"/>
    <n v="1.7"/>
    <n v="64430"/>
  </r>
  <r>
    <s v="PO181255"/>
    <s v="610D0009"/>
    <s v="L10196"/>
    <x v="4"/>
    <x v="3"/>
    <n v="32940"/>
    <d v="2018-09-10T00:00:00"/>
    <s v="RC181608"/>
    <m/>
    <m/>
    <m/>
    <m/>
    <m/>
    <n v="43362"/>
    <n v="1.7"/>
    <n v="55998"/>
  </r>
  <r>
    <s v="PO181254"/>
    <s v="610D0009"/>
    <s v="L10196"/>
    <x v="4"/>
    <x v="3"/>
    <n v="32220"/>
    <d v="2018-09-13T00:00:00"/>
    <s v="RC181607"/>
    <m/>
    <m/>
    <m/>
    <m/>
    <m/>
    <n v="43362"/>
    <n v="1.7"/>
    <n v="54774"/>
  </r>
  <r>
    <s v="PO181256"/>
    <s v="610D0009"/>
    <s v="L10196"/>
    <x v="4"/>
    <x v="3"/>
    <n v="34180"/>
    <d v="2018-09-17T00:00:00"/>
    <s v="RC181609"/>
    <m/>
    <m/>
    <m/>
    <m/>
    <m/>
    <n v="43362"/>
    <n v="1.7"/>
    <n v="58106"/>
  </r>
  <r>
    <s v="PO181316"/>
    <s v="610D0009"/>
    <s v="L10196"/>
    <x v="4"/>
    <x v="3"/>
    <n v="17160"/>
    <d v="2018-09-27T00:00:00"/>
    <s v="RC181744"/>
    <m/>
    <m/>
    <m/>
    <m/>
    <m/>
    <n v="43370"/>
    <n v="1.7"/>
    <n v="29172"/>
  </r>
  <r>
    <s v="PO181404"/>
    <s v="610D0009"/>
    <s v="L10196"/>
    <x v="4"/>
    <x v="3"/>
    <n v="22710"/>
    <d v="2018-10-12T00:00:00"/>
    <s v="RC181854"/>
    <m/>
    <m/>
    <m/>
    <m/>
    <m/>
    <n v="43389"/>
    <n v="1.7"/>
    <n v="38607"/>
  </r>
  <r>
    <s v="PO181473"/>
    <s v="610D0009"/>
    <s v="L10196"/>
    <x v="4"/>
    <x v="3"/>
    <n v="29020"/>
    <d v="2018-10-22T00:00:00"/>
    <s v="RC181923"/>
    <m/>
    <m/>
    <m/>
    <m/>
    <m/>
    <n v="43395"/>
    <n v="1.7"/>
    <n v="49334"/>
  </r>
  <r>
    <s v="PO181521"/>
    <s v="610D0009"/>
    <s v="L10196"/>
    <x v="4"/>
    <x v="3"/>
    <n v="29505"/>
    <d v="2018-11-02T00:00:00"/>
    <s v="RC182015"/>
    <m/>
    <m/>
    <m/>
    <m/>
    <m/>
    <n v="43410"/>
    <n v="1.8"/>
    <n v="53109"/>
  </r>
  <r>
    <s v="PO181593"/>
    <s v="610D0009"/>
    <s v="L10196"/>
    <x v="4"/>
    <x v="3"/>
    <n v="41220"/>
    <d v="2018-11-14T00:00:00"/>
    <s v="RC182076"/>
    <m/>
    <m/>
    <m/>
    <m/>
    <m/>
    <n v="43418"/>
    <n v="1.8"/>
    <n v="74196"/>
  </r>
  <r>
    <s v="PO181593"/>
    <s v="610D0009"/>
    <s v="L10196"/>
    <x v="4"/>
    <x v="3"/>
    <n v="-41220"/>
    <d v="2018-11-14T00:00:00"/>
    <s v="RC182110"/>
    <m/>
    <m/>
    <m/>
    <m/>
    <m/>
    <n v="43418"/>
    <n v="1.8"/>
    <n v="-74196"/>
  </r>
  <r>
    <s v="PO181593"/>
    <s v="610D0009"/>
    <s v="L10196"/>
    <x v="4"/>
    <x v="3"/>
    <n v="31860"/>
    <d v="2018-11-14T00:00:00"/>
    <s v="RC182111"/>
    <m/>
    <m/>
    <m/>
    <m/>
    <m/>
    <n v="43418"/>
    <n v="1.8"/>
    <n v="57348"/>
  </r>
  <r>
    <s v="PO181819"/>
    <s v="610D0009"/>
    <s v="L10196"/>
    <x v="4"/>
    <x v="3"/>
    <n v="37200"/>
    <d v="2018-12-25T00:00:00"/>
    <s v="RC190006"/>
    <m/>
    <m/>
    <m/>
    <m/>
    <m/>
    <n v="43460"/>
    <n v="1.8"/>
    <n v="66960"/>
  </r>
  <r>
    <s v="PO181819"/>
    <s v="610D0009"/>
    <s v="L10196"/>
    <x v="4"/>
    <x v="3"/>
    <n v="-37200"/>
    <d v="2018-12-25T00:00:00"/>
    <s v="RC190039"/>
    <m/>
    <m/>
    <m/>
    <m/>
    <m/>
    <n v="43460"/>
    <n v="1.8"/>
    <n v="-66960"/>
  </r>
  <r>
    <s v="PO181819"/>
    <s v="610D0009"/>
    <s v="L10196"/>
    <x v="4"/>
    <x v="3"/>
    <n v="37200"/>
    <d v="2018-12-25T00:00:00"/>
    <s v="RC190040"/>
    <m/>
    <m/>
    <m/>
    <m/>
    <m/>
    <n v="43460"/>
    <n v="1.95"/>
    <n v="72540"/>
  </r>
  <r>
    <s v="PO181819"/>
    <s v="610D0009"/>
    <s v="L10196"/>
    <x v="4"/>
    <x v="3"/>
    <n v="-37200"/>
    <d v="2018-12-25T00:00:00"/>
    <s v="RC190045"/>
    <m/>
    <m/>
    <m/>
    <m/>
    <m/>
    <n v="43460"/>
    <n v="1.95"/>
    <n v="-72540"/>
  </r>
  <r>
    <s v="PO181819"/>
    <s v="610D0009"/>
    <s v="L10196"/>
    <x v="4"/>
    <x v="3"/>
    <n v="34338.46"/>
    <d v="2018-12-25T00:00:00"/>
    <s v="RC190046"/>
    <m/>
    <m/>
    <m/>
    <m/>
    <m/>
    <n v="43460"/>
    <n v="1.95"/>
    <n v="66959.997000000003"/>
  </r>
  <r>
    <s v="PO180382"/>
    <s v="600P0030"/>
    <s v="L10196"/>
    <x v="4"/>
    <x v="5"/>
    <n v="3127"/>
    <d v="2018-03-14T00:00:00"/>
    <s v="RC180649"/>
    <m/>
    <m/>
    <m/>
    <m/>
    <m/>
    <n v="43180"/>
    <n v="4.4000000000000004"/>
    <n v="13758.800000000001"/>
  </r>
  <r>
    <s v="PO180439"/>
    <s v="600P0030"/>
    <s v="L10196"/>
    <x v="4"/>
    <x v="5"/>
    <n v="928"/>
    <d v="2018-03-29T00:00:00"/>
    <s v="RC180654"/>
    <m/>
    <m/>
    <m/>
    <m/>
    <m/>
    <n v="43192"/>
    <n v="4.4000000000000004"/>
    <n v="4083.2000000000003"/>
  </r>
  <r>
    <s v="PO180468"/>
    <s v="600P0030"/>
    <s v="L10196"/>
    <x v="4"/>
    <x v="5"/>
    <n v="2732"/>
    <d v="2018-04-09T00:00:00"/>
    <s v="RC180737"/>
    <m/>
    <m/>
    <m/>
    <m/>
    <m/>
    <n v="43199"/>
    <n v="4.4000000000000004"/>
    <n v="12020.800000000001"/>
  </r>
  <r>
    <s v="PO180729"/>
    <s v="600P0030"/>
    <s v="L10196"/>
    <x v="4"/>
    <x v="5"/>
    <n v="1715"/>
    <d v="2018-05-02T00:00:00"/>
    <s v="RC180975"/>
    <m/>
    <m/>
    <m/>
    <m/>
    <m/>
    <n v="43251"/>
    <n v="4.4000000000000004"/>
    <n v="7546.0000000000009"/>
  </r>
  <r>
    <s v="PO181317"/>
    <s v="600P0030"/>
    <s v="L10196"/>
    <x v="4"/>
    <x v="5"/>
    <n v="22480"/>
    <d v="2018-09-27T00:00:00"/>
    <s v="RC181743"/>
    <m/>
    <m/>
    <m/>
    <m/>
    <m/>
    <n v="43370"/>
    <n v="4.2"/>
    <n v="94416"/>
  </r>
  <r>
    <s v="PO181405"/>
    <s v="600P0030"/>
    <s v="L10196"/>
    <x v="4"/>
    <x v="5"/>
    <n v="10850"/>
    <d v="2018-10-12T00:00:00"/>
    <s v="RC181855"/>
    <m/>
    <m/>
    <m/>
    <m/>
    <m/>
    <n v="43389"/>
    <n v="4.2"/>
    <n v="45570"/>
  </r>
  <r>
    <s v="PO181474"/>
    <s v="600P0030"/>
    <s v="L10196"/>
    <x v="4"/>
    <x v="5"/>
    <n v="5780"/>
    <d v="2018-10-22T00:00:00"/>
    <s v="RC181924"/>
    <m/>
    <m/>
    <m/>
    <m/>
    <m/>
    <n v="43395"/>
    <n v="4.2"/>
    <n v="24276"/>
  </r>
  <r>
    <s v="PO180378"/>
    <s v="610D0009"/>
    <s v="L10197"/>
    <x v="5"/>
    <x v="3"/>
    <n v="36160"/>
    <d v="2018-03-14T00:00:00"/>
    <s v="RC180646"/>
    <m/>
    <m/>
    <m/>
    <m/>
    <m/>
    <n v="43173"/>
    <n v="1.55"/>
    <n v="56048"/>
  </r>
  <r>
    <s v="PO180669"/>
    <s v="610D0009"/>
    <s v="L10197"/>
    <x v="5"/>
    <x v="3"/>
    <n v="32420"/>
    <d v="2018-05-14T00:00:00"/>
    <s v="RC180917"/>
    <m/>
    <m/>
    <m/>
    <m/>
    <m/>
    <n v="43242"/>
    <n v="1.65"/>
    <n v="53493"/>
  </r>
  <r>
    <s v="PO180733"/>
    <s v="610D0009"/>
    <s v="L10197"/>
    <x v="5"/>
    <x v="3"/>
    <n v="35740"/>
    <d v="2018-06-05T00:00:00"/>
    <s v="RC181002"/>
    <m/>
    <m/>
    <m/>
    <m/>
    <m/>
    <n v="43259"/>
    <n v="1.65"/>
    <n v="58971"/>
  </r>
  <r>
    <s v="PO180894"/>
    <s v="610D0009"/>
    <s v="L10197"/>
    <x v="5"/>
    <x v="3"/>
    <n v="37260"/>
    <d v="2018-07-11T00:00:00"/>
    <s v="RC181562"/>
    <m/>
    <m/>
    <m/>
    <m/>
    <m/>
    <n v="43292"/>
    <n v="1.65"/>
    <n v="61479"/>
  </r>
  <r>
    <s v="PO181159"/>
    <s v="610D0009"/>
    <s v="L10197"/>
    <x v="5"/>
    <x v="3"/>
    <n v="37960"/>
    <d v="2018-08-30T00:00:00"/>
    <s v="RC181443"/>
    <m/>
    <m/>
    <m/>
    <m/>
    <m/>
    <n v="43342"/>
    <n v="1.7"/>
    <n v="64532"/>
  </r>
  <r>
    <s v="PO181292"/>
    <s v="610D0009"/>
    <s v="L10197"/>
    <x v="5"/>
    <x v="3"/>
    <n v="37000"/>
    <d v="2018-09-25T00:00:00"/>
    <s v="RC181693"/>
    <m/>
    <m/>
    <m/>
    <m/>
    <m/>
    <n v="43368"/>
    <n v="1.7"/>
    <n v="62900"/>
  </r>
  <r>
    <s v="PO181678"/>
    <s v="610D0009"/>
    <s v="L10197"/>
    <x v="5"/>
    <x v="3"/>
    <n v="37000"/>
    <d v="2018-10-26T00:00:00"/>
    <s v="RC182161"/>
    <m/>
    <m/>
    <m/>
    <m/>
    <m/>
    <n v="43399"/>
    <n v="1.8"/>
    <n v="66600"/>
  </r>
  <r>
    <s v="PO181678"/>
    <s v="610D0009"/>
    <s v="L10197"/>
    <x v="5"/>
    <x v="3"/>
    <n v="-37000"/>
    <d v="2018-10-26T00:00:00"/>
    <s v="RC182326"/>
    <m/>
    <m/>
    <m/>
    <m/>
    <m/>
    <n v="43399"/>
    <n v="1.8"/>
    <n v="-66600"/>
  </r>
  <r>
    <s v="PO181679"/>
    <s v="610D0009"/>
    <s v="L10197"/>
    <x v="5"/>
    <x v="3"/>
    <n v="36500"/>
    <d v="2018-10-31T00:00:00"/>
    <s v="RC182162"/>
    <m/>
    <m/>
    <m/>
    <m/>
    <m/>
    <n v="43404"/>
    <n v="1.8"/>
    <n v="65700"/>
  </r>
  <r>
    <s v="PO181679"/>
    <s v="610D0009"/>
    <s v="L10197"/>
    <x v="5"/>
    <x v="3"/>
    <n v="-36500"/>
    <d v="2018-10-31T00:00:00"/>
    <s v="RC182327"/>
    <m/>
    <m/>
    <m/>
    <m/>
    <m/>
    <n v="43404"/>
    <n v="1.8"/>
    <n v="-65700"/>
  </r>
  <r>
    <s v="PO181680"/>
    <s v="610D0009"/>
    <s v="L10197"/>
    <x v="5"/>
    <x v="3"/>
    <n v="37500"/>
    <d v="2018-11-15T00:00:00"/>
    <s v="RC182163"/>
    <m/>
    <m/>
    <m/>
    <m/>
    <m/>
    <n v="43419"/>
    <n v="1.8"/>
    <n v="67500"/>
  </r>
  <r>
    <s v="PO181680"/>
    <s v="610D0009"/>
    <s v="L10197"/>
    <x v="5"/>
    <x v="3"/>
    <n v="-37500"/>
    <d v="2018-11-15T00:00:00"/>
    <s v="RC182328"/>
    <m/>
    <m/>
    <m/>
    <m/>
    <m/>
    <n v="43419"/>
    <n v="1.8"/>
    <n v="-67500"/>
  </r>
  <r>
    <s v="PO181681"/>
    <s v="610D0009"/>
    <s v="L10197"/>
    <x v="5"/>
    <x v="3"/>
    <n v="36800"/>
    <d v="2018-11-23T00:00:00"/>
    <s v="RC182164"/>
    <m/>
    <m/>
    <m/>
    <m/>
    <m/>
    <n v="43427"/>
    <n v="1.8"/>
    <n v="66240"/>
  </r>
  <r>
    <s v="PO181681"/>
    <s v="610D0009"/>
    <s v="L10197"/>
    <x v="5"/>
    <x v="3"/>
    <n v="-36800"/>
    <d v="2018-11-23T00:00:00"/>
    <s v="RC182329"/>
    <m/>
    <m/>
    <m/>
    <m/>
    <m/>
    <n v="43427"/>
    <n v="1.8"/>
    <n v="-66240"/>
  </r>
  <r>
    <s v="PO180785"/>
    <s v="610C0001"/>
    <s v="L30023"/>
    <x v="6"/>
    <x v="2"/>
    <n v="1640"/>
    <d v="2018-02-08T00:00:00"/>
    <s v="RC181067"/>
    <m/>
    <m/>
    <m/>
    <m/>
    <m/>
    <n v="43278"/>
    <n v="0.65"/>
    <n v="1066"/>
  </r>
  <r>
    <s v="PO181820"/>
    <s v="610C0001"/>
    <s v="L30023"/>
    <x v="6"/>
    <x v="2"/>
    <n v="7353"/>
    <d v="2018-11-29T00:00:00"/>
    <s v="RC190038"/>
    <m/>
    <m/>
    <m/>
    <m/>
    <m/>
    <n v="43460"/>
    <n v="1.3"/>
    <n v="9558.9"/>
  </r>
  <r>
    <s v="PO181520"/>
    <s v="610C0001"/>
    <s v="L30251"/>
    <x v="7"/>
    <x v="2"/>
    <n v="1324"/>
    <d v="2018-11-05T00:00:00"/>
    <s v="RC182016"/>
    <m/>
    <m/>
    <m/>
    <m/>
    <m/>
    <n v="43410"/>
    <n v="0.7"/>
    <n v="926.8"/>
  </r>
  <r>
    <s v="PO181520"/>
    <s v="610C0001"/>
    <s v="L30251"/>
    <x v="7"/>
    <x v="2"/>
    <n v="1499"/>
    <d v="2018-11-05T00:00:00"/>
    <s v="RC182017"/>
    <m/>
    <m/>
    <m/>
    <m/>
    <m/>
    <n v="43410"/>
    <n v="0.7"/>
    <n v="1049.3"/>
  </r>
  <r>
    <s v="PO181520"/>
    <s v="610C0001"/>
    <s v="L30251"/>
    <x v="7"/>
    <x v="2"/>
    <n v="1418"/>
    <d v="2018-11-05T00:00:00"/>
    <s v="RC182018"/>
    <m/>
    <m/>
    <m/>
    <m/>
    <m/>
    <n v="43410"/>
    <n v="0.7"/>
    <n v="992.59999999999991"/>
  </r>
  <r>
    <s v="PO181520"/>
    <s v="610C0001"/>
    <s v="L30251"/>
    <x v="7"/>
    <x v="2"/>
    <n v="1411"/>
    <d v="2018-11-05T00:00:00"/>
    <s v="RC182019"/>
    <m/>
    <m/>
    <m/>
    <m/>
    <m/>
    <n v="43410"/>
    <n v="0.7"/>
    <n v="987.69999999999993"/>
  </r>
  <r>
    <s v="PO181520"/>
    <s v="610C0001"/>
    <s v="L30251"/>
    <x v="7"/>
    <x v="2"/>
    <n v="1378"/>
    <d v="2018-11-05T00:00:00"/>
    <s v="RC182020"/>
    <m/>
    <m/>
    <m/>
    <m/>
    <m/>
    <n v="43410"/>
    <n v="0.7"/>
    <n v="964.59999999999991"/>
  </r>
  <r>
    <s v="PO181520"/>
    <s v="610C0001"/>
    <s v="L30251"/>
    <x v="7"/>
    <x v="2"/>
    <n v="884"/>
    <d v="2018-11-06T00:00:00"/>
    <s v="RC182021"/>
    <m/>
    <m/>
    <m/>
    <m/>
    <m/>
    <n v="43410"/>
    <n v="0.7"/>
    <n v="618.79999999999995"/>
  </r>
  <r>
    <s v="PO180416"/>
    <s v="610C0001"/>
    <s v="L80136"/>
    <x v="8"/>
    <x v="2"/>
    <n v="2296"/>
    <d v="2018-03-27T00:00:00"/>
    <s v="RC180579"/>
    <m/>
    <m/>
    <m/>
    <m/>
    <m/>
    <n v="43187"/>
    <n v="0.6"/>
    <n v="1377.6"/>
  </r>
  <r>
    <s v="PO181472"/>
    <s v="610C0001"/>
    <s v="L80136"/>
    <x v="8"/>
    <x v="2"/>
    <n v="1594"/>
    <d v="2018-10-25T00:00:00"/>
    <s v="RC181925"/>
    <m/>
    <m/>
    <m/>
    <m/>
    <m/>
    <n v="43398"/>
    <n v="0.6"/>
    <n v="956.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64">
  <r>
    <s v="PO170319"/>
    <s v="610M0004"/>
    <s v="E10052"/>
    <x v="0"/>
    <x v="0"/>
    <n v="500"/>
    <d v="2017-06-20T00:00:00"/>
    <s v="RC170859"/>
    <s v="EUR"/>
    <n v="10750"/>
    <n v="2.7364000000000002"/>
    <m/>
    <m/>
    <m/>
    <n v="58.832599999999999"/>
    <n v="29416.3"/>
  </r>
  <r>
    <s v="PO170036"/>
    <s v="600P0002"/>
    <s v="E10060"/>
    <x v="1"/>
    <x v="1"/>
    <n v="50940"/>
    <d v="2017-02-08T00:00:00"/>
    <s v="RC170213"/>
    <s v="EUR"/>
    <n v="112987.98"/>
    <n v="2.4280499999999998"/>
    <n v="2.218060070671378"/>
    <n v="5.385560754593639"/>
    <n v="274340.46483899996"/>
    <n v="5.3860000000000001"/>
    <n v="274362.84000000003"/>
  </r>
  <r>
    <s v="PO170090"/>
    <s v="600P0002"/>
    <s v="E10060"/>
    <x v="1"/>
    <x v="1"/>
    <n v="50930"/>
    <d v="2017-02-25T00:00:00"/>
    <s v="RC170367"/>
    <s v="EUR"/>
    <n v="168920.41"/>
    <n v="2.4197500000000001"/>
    <n v="2.2089761998169215"/>
    <n v="5.3451701595069956"/>
    <n v="272229.51622369129"/>
    <n v="5.3449999999999998"/>
    <n v="272220.84999999998"/>
  </r>
  <r>
    <s v="PO170090"/>
    <s v="600P0002"/>
    <s v="E10060"/>
    <x v="1"/>
    <x v="1"/>
    <n v="25540"/>
    <d v="2017-02-27T00:00:00"/>
    <s v="RC170371"/>
    <m/>
    <m/>
    <m/>
    <m/>
    <m/>
    <n v="136515.64587380868"/>
    <n v="5.3449999999999998"/>
    <n v="136511.29999999999"/>
  </r>
  <r>
    <s v="PO170090"/>
    <s v="600P0002"/>
    <s v="E10060"/>
    <x v="1"/>
    <x v="1"/>
    <n v="50000"/>
    <d v="2017-03-11T00:00:00"/>
    <s v="RC170430"/>
    <s v="EUR"/>
    <n v="165475.76"/>
    <n v="2.4134500000000001"/>
    <n v="2.2081099546303711"/>
    <n v="5.3291629700026695"/>
    <n v="266458.14850013348"/>
    <n v="5.3289999999999997"/>
    <n v="266450"/>
  </r>
  <r>
    <s v="PO170090"/>
    <s v="600P0002"/>
    <s v="E10060"/>
    <x v="1"/>
    <x v="1"/>
    <n v="24940"/>
    <d v="2017-03-13T00:00:00"/>
    <s v="RC170439"/>
    <m/>
    <m/>
    <m/>
    <m/>
    <m/>
    <n v="132909.32447186657"/>
    <n v="5.3289999999999997"/>
    <n v="132905.25999999998"/>
  </r>
  <r>
    <s v="PO170176"/>
    <s v="600P0002"/>
    <s v="E10060"/>
    <x v="1"/>
    <x v="1"/>
    <n v="25000"/>
    <d v="2017-03-31T00:00:00"/>
    <s v="RC170491"/>
    <s v="EUR"/>
    <n v="231010.47"/>
    <n v="2.4340000000000002"/>
    <n v="2.2849700296735906"/>
    <n v="5.5616170522255199"/>
    <n v="139040.42630563799"/>
    <n v="5.5620000000000003"/>
    <n v="139050"/>
  </r>
  <r>
    <s v="PO170176"/>
    <s v="600P0002"/>
    <s v="E10060"/>
    <x v="1"/>
    <x v="1"/>
    <n v="25140"/>
    <d v="2017-03-31T00:00:00"/>
    <s v="RC170490"/>
    <m/>
    <m/>
    <m/>
    <m/>
    <m/>
    <n v="139819.05269294957"/>
    <n v="5.5620000000000003"/>
    <n v="139828.68"/>
  </r>
  <r>
    <s v="PO170176"/>
    <s v="600P0002"/>
    <s v="E10060"/>
    <x v="1"/>
    <x v="1"/>
    <n v="25400"/>
    <d v="2017-03-31T00:00:00"/>
    <s v="RC170492"/>
    <m/>
    <m/>
    <m/>
    <m/>
    <m/>
    <n v="141265.07312652821"/>
    <n v="5.5620000000000003"/>
    <n v="141274.80000000002"/>
  </r>
  <r>
    <s v="PO170176"/>
    <s v="600P0002"/>
    <s v="E10060"/>
    <x v="1"/>
    <x v="1"/>
    <n v="25560"/>
    <d v="2017-03-31T00:00:00"/>
    <s v="RC170489"/>
    <m/>
    <m/>
    <m/>
    <m/>
    <m/>
    <n v="142154.93185488429"/>
    <n v="5.5620000000000003"/>
    <n v="142164.72"/>
  </r>
  <r>
    <s v="PO170176"/>
    <s v="600P0002"/>
    <s v="E10060"/>
    <x v="1"/>
    <x v="1"/>
    <n v="50438"/>
    <d v="2017-05-18T00:00:00"/>
    <s v="RC170720"/>
    <s v="EUR"/>
    <n v="115299.58"/>
    <n v="2.4330500000000002"/>
    <n v="2.2859665331694359"/>
    <n v="5.5618708735278961"/>
    <n v="280529.64311900001"/>
    <n v="5.5620000000000003"/>
    <n v="280536.15600000002"/>
  </r>
  <r>
    <s v="PO170176"/>
    <s v="600P0002"/>
    <s v="E10060"/>
    <x v="1"/>
    <x v="1"/>
    <n v="24700"/>
    <d v="2017-06-03T00:00:00"/>
    <s v="RC170783"/>
    <s v="EUR"/>
    <n v="228497"/>
    <n v="2.4296000000000002"/>
    <n v="2.2849699999999999"/>
    <n v="5.5515631120000002"/>
    <n v="137123.6088664"/>
    <n v="5.5519999999999996"/>
    <n v="137134.39999999999"/>
  </r>
  <r>
    <s v="PO170176"/>
    <s v="600P0002"/>
    <s v="E10060"/>
    <x v="1"/>
    <x v="1"/>
    <n v="50440"/>
    <d v="2017-06-05T00:00:00"/>
    <s v="RC170784"/>
    <m/>
    <m/>
    <m/>
    <m/>
    <m/>
    <n v="280020.84336927999"/>
    <n v="5.5519999999999996"/>
    <n v="280042.88"/>
  </r>
  <r>
    <s v="PO170176"/>
    <s v="600P0002"/>
    <s v="E10060"/>
    <x v="1"/>
    <x v="1"/>
    <n v="24860"/>
    <d v="2017-06-06T00:00:00"/>
    <s v="RC170850"/>
    <m/>
    <m/>
    <m/>
    <m/>
    <m/>
    <n v="138011.85896432001"/>
    <n v="5.5519999999999996"/>
    <n v="138022.72"/>
  </r>
  <r>
    <s v="PO170322"/>
    <s v="600P0002"/>
    <s v="E10060"/>
    <x v="1"/>
    <x v="1"/>
    <n v="25080"/>
    <d v="2017-06-12T00:00:00"/>
    <s v="RC170848"/>
    <s v="EUR"/>
    <n v="112717.58"/>
    <n v="2.7149000000000001"/>
    <n v="2.2267400237060451"/>
    <n v="6.0453764903595424"/>
    <n v="151618.04237821733"/>
    <n v="6.0449999999999999"/>
    <n v="151608.6"/>
  </r>
  <r>
    <s v="PO170322"/>
    <s v="600P0002"/>
    <s v="E10060"/>
    <x v="1"/>
    <x v="1"/>
    <n v="25540"/>
    <d v="2017-06-12T00:00:00"/>
    <s v="RC170809"/>
    <m/>
    <m/>
    <m/>
    <m/>
    <m/>
    <n v="154398.91556378271"/>
    <n v="6.0449999999999999"/>
    <n v="154389.29999999999"/>
  </r>
  <r>
    <s v="PO170448"/>
    <s v="600P0002"/>
    <s v="E10060"/>
    <x v="1"/>
    <x v="1"/>
    <n v="50880"/>
    <d v="2017-06-23T00:00:00"/>
    <s v="RC170857"/>
    <s v="EUR"/>
    <n v="113698.48"/>
    <n v="2.7364000000000002"/>
    <n v="2.2346399371069183"/>
    <n v="6.114868723899372"/>
    <n v="311124.52067200007"/>
    <n v="6.1148688959999999"/>
    <n v="311124.52942848002"/>
  </r>
  <r>
    <s v="PO170467"/>
    <s v="600P0002"/>
    <s v="E10060"/>
    <x v="1"/>
    <x v="1"/>
    <n v="25220"/>
    <d v="2017-07-06T00:00:00"/>
    <s v="RC170927"/>
    <s v="EUR"/>
    <n v="110462.98"/>
    <n v="2.7616499999999999"/>
    <n v="2.1847899525316454"/>
    <n v="6.0336251724090184"/>
    <n v="152168.02684815545"/>
    <n v="6.0339999999999998"/>
    <n v="152177.47999999998"/>
  </r>
  <r>
    <s v="PO170467"/>
    <s v="600P0002"/>
    <s v="E10060"/>
    <x v="1"/>
    <x v="1"/>
    <n v="25340"/>
    <d v="2017-07-07T00:00:00"/>
    <s v="RC170918"/>
    <m/>
    <m/>
    <m/>
    <m/>
    <m/>
    <n v="152892.06186884452"/>
    <n v="6.0339999999999998"/>
    <n v="152901.56"/>
  </r>
  <r>
    <s v="PO170467"/>
    <s v="600P0002"/>
    <s v="E10060"/>
    <x v="1"/>
    <x v="1"/>
    <n v="50320"/>
    <d v="2017-07-24T00:00:00"/>
    <s v="RC170968"/>
    <s v="EUR"/>
    <n v="165213.82"/>
    <n v="2.7616499999999999"/>
    <n v="2.1847900026448031"/>
    <n v="6.0336253108040205"/>
    <n v="303612.02563965833"/>
    <n v="6.0339999999999998"/>
    <n v="303630.88"/>
  </r>
  <r>
    <s v="PO170467"/>
    <s v="600P0002"/>
    <s v="E10060"/>
    <x v="1"/>
    <x v="1"/>
    <n v="25300"/>
    <d v="2017-07-26T00:00:00"/>
    <s v="RC171001"/>
    <m/>
    <m/>
    <m/>
    <m/>
    <m/>
    <n v="152650.72036334171"/>
    <n v="6.0339999999999998"/>
    <n v="152660.19999999998"/>
  </r>
  <r>
    <s v="PO170527"/>
    <s v="600P0002"/>
    <s v="E10060"/>
    <x v="1"/>
    <x v="1"/>
    <n v="50380"/>
    <d v="2017-08-17T00:00:00"/>
    <s v="RC171159"/>
    <s v="EUR"/>
    <n v="154167.07999999999"/>
    <n v="2.7983500000000001"/>
    <n v="2.0333299920865207"/>
    <n v="5.6899689833553149"/>
    <n v="286660.63738144079"/>
    <n v="5.69"/>
    <n v="286662.2"/>
  </r>
  <r>
    <s v="PO170527"/>
    <s v="600P0002"/>
    <s v="E10060"/>
    <x v="1"/>
    <x v="1"/>
    <n v="25440"/>
    <d v="2017-08-18T00:00:00"/>
    <s v="RC171160"/>
    <m/>
    <m/>
    <m/>
    <m/>
    <m/>
    <n v="144752.81093655922"/>
    <n v="5.69"/>
    <n v="144753.60000000001"/>
  </r>
  <r>
    <s v="PO170527"/>
    <s v="600P0002"/>
    <s v="E10060"/>
    <x v="1"/>
    <x v="1"/>
    <n v="50460"/>
    <d v="2017-09-13T00:00:00"/>
    <s v="RC171375"/>
    <s v="EUR"/>
    <n v="102601.83"/>
    <n v="2.8151999999999999"/>
    <n v="2.0333299643281806"/>
    <n v="5.7242305155766937"/>
    <n v="288844.67181599996"/>
    <n v="5.7240000000000002"/>
    <n v="288833.04000000004"/>
  </r>
  <r>
    <s v="PO170692"/>
    <s v="600P0002"/>
    <s v="E10060"/>
    <x v="1"/>
    <x v="1"/>
    <n v="25140"/>
    <d v="2017-09-29T00:00:00"/>
    <s v="RC171459"/>
    <s v="EUR"/>
    <n v="100705.92"/>
    <n v="2.8105500000000001"/>
    <n v="2.0013100158982513"/>
    <n v="4.0052417797346589"/>
    <n v="100691.77834252933"/>
    <n v="4.0049999999999999"/>
    <n v="100685.7"/>
  </r>
  <r>
    <s v="PO170692"/>
    <s v="600P0002"/>
    <s v="E10060"/>
    <x v="1"/>
    <x v="1"/>
    <n v="25180"/>
    <d v="2017-09-29T00:00:00"/>
    <s v="RC171462"/>
    <m/>
    <m/>
    <m/>
    <m/>
    <m/>
    <n v="100851.98801371871"/>
    <n v="4.0049999999999999"/>
    <n v="100845.9"/>
  </r>
  <r>
    <s v="PO170692"/>
    <s v="600P0002"/>
    <s v="E10060"/>
    <x v="1"/>
    <x v="1"/>
    <n v="24800"/>
    <d v="2017-10-04T00:00:00"/>
    <s v="RC171512"/>
    <s v="EUR"/>
    <n v="149697.98000000001"/>
    <n v="2.8967999999999998"/>
    <n v="2.0013098930481283"/>
    <n v="5.7973944981818182"/>
    <n v="143775.38355490909"/>
    <n v="5.7969999999999997"/>
    <n v="143765.6"/>
  </r>
  <r>
    <s v="PO170692"/>
    <s v="600P0002"/>
    <s v="E10060"/>
    <x v="1"/>
    <x v="1"/>
    <n v="24960"/>
    <d v="2017-10-05T00:00:00"/>
    <s v="RC171511"/>
    <m/>
    <m/>
    <m/>
    <m/>
    <m/>
    <n v="144702.96667461819"/>
    <n v="5.7969999999999997"/>
    <n v="144693.12"/>
  </r>
  <r>
    <s v="PO170692"/>
    <s v="600P0002"/>
    <s v="E10060"/>
    <x v="1"/>
    <x v="1"/>
    <n v="25040"/>
    <d v="2017-10-06T00:00:00"/>
    <s v="RC171513"/>
    <m/>
    <m/>
    <m/>
    <m/>
    <m/>
    <n v="145166.75823447274"/>
    <n v="5.7969999999999997"/>
    <n v="145156.88"/>
  </r>
  <r>
    <s v="PO170773"/>
    <s v="600P0002"/>
    <s v="E10060"/>
    <x v="1"/>
    <x v="1"/>
    <n v="24300"/>
    <d v="2017-10-11T00:00:00"/>
    <s v="RC171584"/>
    <s v="EUR"/>
    <n v="153539.70000000001"/>
    <n v="2.8974000000000002"/>
    <n v="2.0726201403887692"/>
    <n v="6.0052095947624204"/>
    <n v="145926.59315272683"/>
    <n v="6.0049999999999999"/>
    <n v="145921.5"/>
  </r>
  <r>
    <s v="PO170773"/>
    <s v="600P0002"/>
    <s v="E10060"/>
    <x v="1"/>
    <x v="1"/>
    <n v="24820"/>
    <d v="2017-10-12T00:00:00"/>
    <s v="RC171583"/>
    <m/>
    <m/>
    <m/>
    <m/>
    <m/>
    <n v="149049.30214200329"/>
    <n v="6.0049999999999999"/>
    <n v="149044.1"/>
  </r>
  <r>
    <s v="PO170773"/>
    <s v="600P0002"/>
    <s v="E10060"/>
    <x v="1"/>
    <x v="1"/>
    <n v="24960"/>
    <d v="2017-10-12T00:00:00"/>
    <s v="RC171585"/>
    <m/>
    <m/>
    <m/>
    <m/>
    <m/>
    <n v="149890.03148527001"/>
    <n v="6.0049999999999999"/>
    <n v="149884.79999999999"/>
  </r>
  <r>
    <s v="PO170773"/>
    <s v="600P0002"/>
    <s v="E10060"/>
    <x v="1"/>
    <x v="1"/>
    <n v="23980"/>
    <d v="2017-10-23T00:00:00"/>
    <s v="RC171646"/>
    <s v="EUR"/>
    <n v="101682.74"/>
    <n v="2.8961000000000001"/>
    <n v="2.0726200570729718"/>
    <n v="6.0025149472890336"/>
    <n v="143940.30843599103"/>
    <n v="6.0030000000000001"/>
    <n v="143951.94"/>
  </r>
  <r>
    <s v="PO170773"/>
    <s v="600P0002"/>
    <s v="E10060"/>
    <x v="1"/>
    <x v="1"/>
    <n v="25080"/>
    <d v="2017-10-23T00:00:00"/>
    <s v="RC171645"/>
    <m/>
    <m/>
    <m/>
    <m/>
    <m/>
    <n v="150543.07487800895"/>
    <n v="6.0030000000000001"/>
    <n v="150555.24"/>
  </r>
  <r>
    <s v="PO170900"/>
    <s v="600P0002"/>
    <s v="E10060"/>
    <x v="1"/>
    <x v="1"/>
    <n v="26000"/>
    <d v="2017-11-07T00:00:00"/>
    <s v="RC171788"/>
    <s v="EUR"/>
    <n v="160770.74"/>
    <n v="2.8938000000000001"/>
    <n v="2.1004800104520509"/>
    <n v="6.0783690542461448"/>
    <n v="158037.59541039978"/>
    <n v="6.0780000000000003"/>
    <n v="158028"/>
  </r>
  <r>
    <s v="PO170900"/>
    <s v="600P0002"/>
    <s v="E10060"/>
    <x v="1"/>
    <x v="1"/>
    <n v="25180"/>
    <d v="2017-11-08T00:00:00"/>
    <s v="RC171813"/>
    <m/>
    <m/>
    <m/>
    <m/>
    <m/>
    <n v="153053.33278591794"/>
    <n v="6.0780000000000003"/>
    <n v="153044.04"/>
  </r>
  <r>
    <s v="PO170900"/>
    <s v="600P0002"/>
    <s v="E10060"/>
    <x v="1"/>
    <x v="1"/>
    <n v="25360"/>
    <d v="2017-11-08T00:00:00"/>
    <s v="RC171790"/>
    <m/>
    <m/>
    <m/>
    <m/>
    <m/>
    <n v="154147.43921568224"/>
    <n v="6.0780000000000003"/>
    <n v="154138.08000000002"/>
  </r>
  <r>
    <s v="PO170900"/>
    <s v="600P0002"/>
    <s v="E10060"/>
    <x v="1"/>
    <x v="1"/>
    <n v="25160"/>
    <d v="2017-11-15T00:00:00"/>
    <s v="RC171846"/>
    <s v="EUR"/>
    <n v="106242.28"/>
    <n v="2.8950999999999998"/>
    <n v="2.1004800316330563"/>
    <n v="6.0810997395808606"/>
    <n v="153000.46944785444"/>
    <n v="6.0810000000000004"/>
    <n v="152997.96000000002"/>
  </r>
  <r>
    <s v="PO170900"/>
    <s v="600P0002"/>
    <s v="E10060"/>
    <x v="1"/>
    <x v="1"/>
    <n v="25420"/>
    <d v="2017-11-16T00:00:00"/>
    <s v="RC171845"/>
    <m/>
    <m/>
    <m/>
    <m/>
    <m/>
    <n v="154581.55538014547"/>
    <n v="6.0810000000000004"/>
    <n v="154579.02000000002"/>
  </r>
  <r>
    <s v="PO171094"/>
    <s v="600P0002"/>
    <s v="E10060"/>
    <x v="1"/>
    <x v="1"/>
    <n v="25000"/>
    <d v="2017-12-14T00:00:00"/>
    <s v="RC172130"/>
    <s v="EUR"/>
    <n v="166371.17000000001"/>
    <n v="2.9230999999999998"/>
    <n v="2.2349700429876411"/>
    <n v="6.5330409326571734"/>
    <n v="163326.02331642935"/>
    <n v="6.5330000000000004"/>
    <n v="163325"/>
  </r>
  <r>
    <s v="PO171094"/>
    <s v="600P0002"/>
    <s v="E10060"/>
    <x v="1"/>
    <x v="1"/>
    <n v="24960"/>
    <d v="2017-12-15T00:00:00"/>
    <s v="RC172128"/>
    <m/>
    <m/>
    <m/>
    <m/>
    <m/>
    <n v="163064.70167912304"/>
    <n v="6.5330000000000004"/>
    <n v="163063.68000000002"/>
  </r>
  <r>
    <s v="PO171094"/>
    <s v="600P0002"/>
    <s v="E10060"/>
    <x v="1"/>
    <x v="1"/>
    <n v="24480"/>
    <d v="2017-12-16T00:00:00"/>
    <s v="RC172129"/>
    <m/>
    <m/>
    <m/>
    <m/>
    <m/>
    <n v="159928.8420314476"/>
    <n v="6.5330000000000004"/>
    <n v="159927.84"/>
  </r>
  <r>
    <s v="PO171094"/>
    <s v="600P0002"/>
    <s v="E10060"/>
    <x v="1"/>
    <x v="1"/>
    <n v="24820"/>
    <d v="2017-12-21T00:00:00"/>
    <s v="RC172167"/>
    <s v="EUR"/>
    <n v="55471.96"/>
    <n v="2.9125000000000001"/>
    <n v="2.2349701853344075"/>
    <n v="6.5093506647864618"/>
    <n v="161562.08349999998"/>
    <n v="6.5090000000000003"/>
    <n v="161553.38"/>
  </r>
  <r>
    <s v="PO170035"/>
    <s v="600P0025"/>
    <s v="E10070"/>
    <x v="2"/>
    <x v="2"/>
    <n v="22880"/>
    <d v="2017-02-15T00:00:00"/>
    <s v="RC170301"/>
    <s v="EUR"/>
    <n v="113836.47"/>
    <n v="2.4217499999999998"/>
    <n v="2.4736841304678503"/>
    <n v="5.9906445429605162"/>
    <n v="137065.94714293661"/>
    <n v="5.9909999999999997"/>
    <n v="137074.07999999999"/>
  </r>
  <r>
    <s v="PO170035"/>
    <s v="600P0025"/>
    <s v="E10070"/>
    <x v="2"/>
    <x v="2"/>
    <n v="23139"/>
    <d v="2017-02-16T00:00:00"/>
    <s v="RC170302"/>
    <m/>
    <m/>
    <m/>
    <m/>
    <m/>
    <n v="138617.52407956339"/>
    <n v="5.9909999999999997"/>
    <n v="138625.74899999998"/>
  </r>
  <r>
    <s v="PO170332"/>
    <s v="600P0002"/>
    <s v="E10072"/>
    <x v="3"/>
    <x v="1"/>
    <n v="20441"/>
    <d v="2017-05-03T00:00:00"/>
    <s v="RC170843"/>
    <s v="usd"/>
    <n v="238594.03"/>
    <n v="2.3037999999999998"/>
    <n v="2.2738399885638043"/>
    <n v="5.238472565653292"/>
    <n v="107079.61771451894"/>
    <n v="5.2380000000000004"/>
    <n v="107069.95800000001"/>
  </r>
  <r>
    <s v="PO170332"/>
    <s v="600P0002"/>
    <s v="E10072"/>
    <x v="3"/>
    <x v="1"/>
    <n v="21146"/>
    <d v="2017-05-02T00:00:00"/>
    <s v="RC170847"/>
    <m/>
    <m/>
    <m/>
    <m/>
    <m/>
    <n v="110772.74087330452"/>
    <n v="5.2380000000000004"/>
    <n v="110762.74800000001"/>
  </r>
  <r>
    <s v="PO170332"/>
    <s v="600P0002"/>
    <s v="E10072"/>
    <x v="3"/>
    <x v="1"/>
    <n v="63343"/>
    <d v="2017-05-03T00:00:00"/>
    <s v="RC170657"/>
    <m/>
    <m/>
    <m/>
    <m/>
    <m/>
    <n v="331820.56772617646"/>
    <n v="5.2380000000000004"/>
    <n v="331790.63400000002"/>
  </r>
  <r>
    <s v="PO170793"/>
    <s v="610D0009"/>
    <s v="L10162"/>
    <x v="4"/>
    <x v="3"/>
    <n v="18220"/>
    <d v="2017-10-05T00:00:00"/>
    <s v="RC171528"/>
    <m/>
    <m/>
    <m/>
    <m/>
    <m/>
    <m/>
    <n v="1.4"/>
    <n v="25508"/>
  </r>
  <r>
    <s v="PO170344"/>
    <s v="610D0009"/>
    <s v="L10162"/>
    <x v="4"/>
    <x v="3"/>
    <n v="19300"/>
    <d v="2017-10-05T00:00:00"/>
    <s v="RC171527"/>
    <m/>
    <m/>
    <m/>
    <m/>
    <m/>
    <m/>
    <n v="1.4"/>
    <n v="27020"/>
  </r>
  <r>
    <s v="PO170793"/>
    <s v="610D0009"/>
    <s v="L10162"/>
    <x v="4"/>
    <x v="3"/>
    <n v="29000"/>
    <d v="2017-10-04T00:00:00"/>
    <s v="RC171533"/>
    <m/>
    <m/>
    <m/>
    <m/>
    <m/>
    <m/>
    <n v="1.4"/>
    <n v="40600"/>
  </r>
  <r>
    <s v="PO170793"/>
    <s v="610D0009"/>
    <s v="L10162"/>
    <x v="4"/>
    <x v="3"/>
    <n v="32400"/>
    <d v="2017-11-08T00:00:00"/>
    <s v="RC171822"/>
    <m/>
    <m/>
    <m/>
    <m/>
    <m/>
    <m/>
    <n v="1.4"/>
    <n v="45360"/>
  </r>
  <r>
    <s v="PO170344"/>
    <s v="610D0009"/>
    <s v="L10162"/>
    <x v="4"/>
    <x v="3"/>
    <n v="34260"/>
    <d v="2017-09-15T00:00:00"/>
    <s v="RC171331"/>
    <m/>
    <m/>
    <m/>
    <m/>
    <m/>
    <m/>
    <n v="1.4"/>
    <n v="47964"/>
  </r>
  <r>
    <s v="PO171226"/>
    <s v="610D0009"/>
    <s v="L10162"/>
    <x v="4"/>
    <x v="3"/>
    <n v="34360"/>
    <d v="2017-12-25T00:00:00"/>
    <s v="RC172173"/>
    <m/>
    <m/>
    <m/>
    <m/>
    <m/>
    <m/>
    <n v="1.45"/>
    <n v="49822"/>
  </r>
  <r>
    <s v="PO170344"/>
    <s v="610D0009"/>
    <s v="L10162"/>
    <x v="4"/>
    <x v="3"/>
    <n v="35800"/>
    <d v="2017-08-21T00:00:00"/>
    <s v="RC171228"/>
    <m/>
    <m/>
    <m/>
    <m/>
    <m/>
    <m/>
    <n v="1.4"/>
    <n v="50120"/>
  </r>
  <r>
    <s v="PO170344"/>
    <s v="610D0009"/>
    <s v="L10162"/>
    <x v="4"/>
    <x v="3"/>
    <n v="36260"/>
    <d v="2017-05-17T00:00:00"/>
    <s v="RC170684"/>
    <m/>
    <m/>
    <m/>
    <m/>
    <m/>
    <m/>
    <n v="1.4"/>
    <n v="50764"/>
  </r>
  <r>
    <s v="PO170344"/>
    <s v="610D0009"/>
    <s v="L10162"/>
    <x v="4"/>
    <x v="3"/>
    <n v="36260"/>
    <d v="2017-06-02T00:00:00"/>
    <s v="RC170814"/>
    <m/>
    <m/>
    <m/>
    <m/>
    <m/>
    <m/>
    <n v="1.4"/>
    <n v="50764"/>
  </r>
  <r>
    <s v="PO170793"/>
    <s v="610D0009"/>
    <s v="L10162"/>
    <x v="4"/>
    <x v="3"/>
    <n v="36280"/>
    <d v="2017-10-09T00:00:00"/>
    <s v="RC171534"/>
    <m/>
    <m/>
    <m/>
    <m/>
    <m/>
    <m/>
    <n v="1.4"/>
    <n v="50792"/>
  </r>
  <r>
    <s v="PO170344"/>
    <s v="610D0009"/>
    <s v="L10162"/>
    <x v="4"/>
    <x v="3"/>
    <n v="36600"/>
    <d v="2017-08-16T00:00:00"/>
    <s v="RC171135"/>
    <m/>
    <m/>
    <m/>
    <m/>
    <m/>
    <m/>
    <n v="1.4"/>
    <n v="51240"/>
  </r>
  <r>
    <s v="PO170793"/>
    <s v="610D0009"/>
    <s v="L10162"/>
    <x v="4"/>
    <x v="3"/>
    <n v="36780"/>
    <d v="2017-11-01T00:00:00"/>
    <s v="RC171740"/>
    <m/>
    <m/>
    <m/>
    <m/>
    <m/>
    <m/>
    <n v="1.4"/>
    <n v="51492"/>
  </r>
  <r>
    <s v="PO170344"/>
    <s v="610D0009"/>
    <s v="L10162"/>
    <x v="4"/>
    <x v="3"/>
    <n v="36880"/>
    <d v="2017-06-13T00:00:00"/>
    <s v="RC170819"/>
    <m/>
    <m/>
    <m/>
    <m/>
    <m/>
    <m/>
    <n v="1.4"/>
    <n v="51632"/>
  </r>
  <r>
    <s v="PO170793"/>
    <s v="610D0009"/>
    <s v="L10162"/>
    <x v="4"/>
    <x v="3"/>
    <n v="37200"/>
    <d v="2017-10-25T00:00:00"/>
    <s v="RC171677"/>
    <m/>
    <m/>
    <m/>
    <m/>
    <m/>
    <m/>
    <n v="1.4"/>
    <n v="52080"/>
  </r>
  <r>
    <s v="PO170344"/>
    <s v="610D0009"/>
    <s v="L10162"/>
    <x v="4"/>
    <x v="3"/>
    <n v="37400"/>
    <d v="2017-08-03T00:00:00"/>
    <s v="RC171052"/>
    <m/>
    <m/>
    <m/>
    <m/>
    <m/>
    <m/>
    <n v="1.4"/>
    <n v="52360"/>
  </r>
  <r>
    <s v="PO170344"/>
    <s v="610D0009"/>
    <s v="L10162"/>
    <x v="4"/>
    <x v="3"/>
    <n v="37400"/>
    <d v="2017-09-25T00:00:00"/>
    <s v="RC171409"/>
    <m/>
    <m/>
    <m/>
    <m/>
    <m/>
    <m/>
    <n v="1.4"/>
    <n v="52360"/>
  </r>
  <r>
    <s v="PO170344"/>
    <s v="610D0009"/>
    <s v="L10162"/>
    <x v="4"/>
    <x v="3"/>
    <n v="37460"/>
    <d v="2017-07-17T00:00:00"/>
    <s v="RC170905"/>
    <m/>
    <m/>
    <m/>
    <m/>
    <m/>
    <m/>
    <n v="1.4"/>
    <n v="52444"/>
  </r>
  <r>
    <s v="PO170344"/>
    <s v="610D0009"/>
    <s v="L10162"/>
    <x v="4"/>
    <x v="3"/>
    <n v="37520"/>
    <d v="2017-09-11T00:00:00"/>
    <s v="RC171330"/>
    <m/>
    <m/>
    <m/>
    <m/>
    <m/>
    <m/>
    <n v="1.4"/>
    <n v="52528"/>
  </r>
  <r>
    <s v="PO170344"/>
    <s v="610D0009"/>
    <s v="L10162"/>
    <x v="4"/>
    <x v="3"/>
    <n v="37660"/>
    <d v="2017-06-22T00:00:00"/>
    <s v="RC170866"/>
    <m/>
    <m/>
    <m/>
    <m/>
    <m/>
    <m/>
    <n v="1.4"/>
    <n v="52724"/>
  </r>
  <r>
    <s v="PO171135"/>
    <s v="610D0009"/>
    <s v="L10162"/>
    <x v="4"/>
    <x v="3"/>
    <n v="37720"/>
    <d v="2017-11-29T00:00:00"/>
    <s v="RC172010"/>
    <m/>
    <m/>
    <m/>
    <m/>
    <m/>
    <m/>
    <n v="1.45"/>
    <n v="54694"/>
  </r>
  <r>
    <s v="PO171135"/>
    <s v="610D0009"/>
    <s v="L10162"/>
    <x v="4"/>
    <x v="3"/>
    <n v="38200"/>
    <d v="2017-12-07T00:00:00"/>
    <s v="RC172033"/>
    <m/>
    <m/>
    <m/>
    <m/>
    <m/>
    <m/>
    <n v="1.45"/>
    <n v="55390"/>
  </r>
  <r>
    <s v="PO170344"/>
    <s v="610D0009"/>
    <s v="L10162"/>
    <x v="4"/>
    <x v="3"/>
    <n v="38260"/>
    <d v="2017-08-29T00:00:00"/>
    <s v="RC171289"/>
    <m/>
    <m/>
    <m/>
    <m/>
    <m/>
    <m/>
    <n v="1.4"/>
    <n v="53564"/>
  </r>
  <r>
    <s v="PO170793"/>
    <s v="610D0009"/>
    <s v="L10162"/>
    <x v="4"/>
    <x v="3"/>
    <n v="38340"/>
    <d v="2017-10-20T00:00:00"/>
    <s v="RC171672"/>
    <m/>
    <m/>
    <m/>
    <m/>
    <m/>
    <m/>
    <n v="1.4"/>
    <n v="53676"/>
  </r>
  <r>
    <s v="PO170793"/>
    <s v="610D0009"/>
    <s v="L10162"/>
    <x v="4"/>
    <x v="3"/>
    <n v="38780"/>
    <d v="2017-11-15T00:00:00"/>
    <s v="RC171844"/>
    <m/>
    <m/>
    <m/>
    <m/>
    <m/>
    <m/>
    <n v="1.4"/>
    <n v="54292"/>
  </r>
  <r>
    <s v="PO170344"/>
    <s v="610D0009"/>
    <s v="L10162"/>
    <x v="4"/>
    <x v="3"/>
    <n v="38940"/>
    <d v="2017-09-18T00:00:00"/>
    <s v="RC171332"/>
    <m/>
    <m/>
    <m/>
    <m/>
    <m/>
    <m/>
    <n v="1.4"/>
    <n v="54516"/>
  </r>
  <r>
    <s v="PO170323"/>
    <s v="600P0030"/>
    <s v="L10189"/>
    <x v="5"/>
    <x v="4"/>
    <n v="4995"/>
    <d v="2017-04-12T00:00:00"/>
    <s v="RC170596"/>
    <m/>
    <m/>
    <m/>
    <m/>
    <m/>
    <m/>
    <n v="4.22"/>
    <n v="21078.899999999998"/>
  </r>
  <r>
    <s v="PO170323"/>
    <s v="600P0030"/>
    <s v="L10189"/>
    <x v="5"/>
    <x v="4"/>
    <n v="5986"/>
    <d v="2017-03-31T00:00:00"/>
    <s v="RC170595"/>
    <m/>
    <m/>
    <m/>
    <m/>
    <m/>
    <m/>
    <n v="4.22"/>
    <n v="25260.92"/>
  </r>
  <r>
    <s v="PO170323"/>
    <s v="600P0030"/>
    <s v="L10189"/>
    <x v="5"/>
    <x v="4"/>
    <n v="15460"/>
    <d v="2017-03-01T00:00:00"/>
    <s v="RC170593"/>
    <m/>
    <m/>
    <m/>
    <m/>
    <m/>
    <m/>
    <n v="4.22"/>
    <n v="65241.2"/>
  </r>
  <r>
    <s v="PO170323"/>
    <s v="600P0030"/>
    <s v="L10189"/>
    <x v="5"/>
    <x v="4"/>
    <n v="16380"/>
    <d v="2017-03-14T00:00:00"/>
    <s v="RC170594"/>
    <m/>
    <m/>
    <m/>
    <m/>
    <m/>
    <m/>
    <n v="4.22"/>
    <n v="69123.599999999991"/>
  </r>
  <r>
    <s v="PO170323"/>
    <s v="600P0030"/>
    <s v="L10189"/>
    <x v="5"/>
    <x v="4"/>
    <n v="30905"/>
    <d v="2017-02-18T00:00:00"/>
    <s v="RC170592"/>
    <m/>
    <m/>
    <m/>
    <m/>
    <m/>
    <m/>
    <n v="4.22"/>
    <n v="130419.09999999999"/>
  </r>
  <r>
    <s v="PO170917"/>
    <s v="610D0009"/>
    <s v="L10189"/>
    <x v="5"/>
    <x v="3"/>
    <n v="28600"/>
    <d v="2017-10-31T00:00:00"/>
    <s v="RC171741"/>
    <m/>
    <m/>
    <m/>
    <m/>
    <m/>
    <m/>
    <n v="1.4"/>
    <n v="40040"/>
  </r>
  <r>
    <s v="PO170899"/>
    <s v="610D0009"/>
    <s v="L10189"/>
    <x v="5"/>
    <x v="3"/>
    <n v="31480"/>
    <d v="2017-10-19T00:00:00"/>
    <s v="RC171644"/>
    <m/>
    <m/>
    <m/>
    <m/>
    <m/>
    <m/>
    <n v="1.4"/>
    <n v="44072"/>
  </r>
  <r>
    <s v="PO170961"/>
    <s v="610D0009"/>
    <s v="L10189"/>
    <x v="5"/>
    <x v="3"/>
    <n v="32140"/>
    <d v="2017-10-31T00:00:00"/>
    <s v="RC171742"/>
    <m/>
    <m/>
    <m/>
    <m/>
    <m/>
    <m/>
    <n v="1.4"/>
    <n v="44996"/>
  </r>
  <r>
    <s v="PO170963"/>
    <s v="610D0009"/>
    <s v="L10189"/>
    <x v="5"/>
    <x v="3"/>
    <n v="32420"/>
    <d v="2017-11-06T00:00:00"/>
    <s v="RC171744"/>
    <m/>
    <m/>
    <m/>
    <m/>
    <m/>
    <m/>
    <n v="1.4"/>
    <n v="45388"/>
  </r>
  <r>
    <s v="PO170889"/>
    <s v="610D0009"/>
    <s v="L10189"/>
    <x v="5"/>
    <x v="3"/>
    <n v="32460"/>
    <d v="2017-10-16T00:00:00"/>
    <s v="RC171619"/>
    <m/>
    <m/>
    <m/>
    <m/>
    <m/>
    <m/>
    <n v="1.4"/>
    <n v="45444"/>
  </r>
  <r>
    <s v="PO171040"/>
    <s v="610D0009"/>
    <s v="L10189"/>
    <x v="5"/>
    <x v="3"/>
    <n v="33980"/>
    <d v="2017-11-17T00:00:00"/>
    <s v="RC171952"/>
    <m/>
    <m/>
    <m/>
    <m/>
    <m/>
    <m/>
    <n v="1.4"/>
    <n v="47572"/>
  </r>
  <r>
    <s v="PO171227"/>
    <s v="610D0009"/>
    <s v="L10189"/>
    <x v="5"/>
    <x v="3"/>
    <n v="34160"/>
    <d v="2017-12-21T00:00:00"/>
    <s v="RC172174"/>
    <m/>
    <m/>
    <m/>
    <m/>
    <m/>
    <m/>
    <n v="1.45"/>
    <n v="49532"/>
  </r>
  <r>
    <s v="PO171246"/>
    <s v="610D0009"/>
    <s v="L10189"/>
    <x v="5"/>
    <x v="3"/>
    <n v="34280"/>
    <d v="2017-12-26T00:00:00"/>
    <s v="RC172188"/>
    <m/>
    <m/>
    <m/>
    <m/>
    <m/>
    <m/>
    <n v="1.45"/>
    <n v="49706"/>
  </r>
  <r>
    <s v="PO171209"/>
    <s v="610D0009"/>
    <s v="L10189"/>
    <x v="5"/>
    <x v="3"/>
    <n v="34560"/>
    <d v="2017-12-07T00:00:00"/>
    <s v="RC172121"/>
    <m/>
    <m/>
    <m/>
    <m/>
    <m/>
    <m/>
    <n v="1.45"/>
    <n v="50112"/>
  </r>
  <r>
    <s v="PO171024"/>
    <s v="610D0009"/>
    <s v="L10189"/>
    <x v="5"/>
    <x v="3"/>
    <n v="35260"/>
    <d v="2017-11-10T00:00:00"/>
    <s v="RC171953"/>
    <m/>
    <m/>
    <m/>
    <m/>
    <m/>
    <m/>
    <n v="1.4"/>
    <n v="49364"/>
  </r>
  <r>
    <s v="PO170962"/>
    <s v="610D0009"/>
    <s v="L10189"/>
    <x v="5"/>
    <x v="3"/>
    <n v="35680"/>
    <d v="2017-11-03T00:00:00"/>
    <s v="RC171743"/>
    <m/>
    <m/>
    <m/>
    <m/>
    <m/>
    <m/>
    <n v="1.4"/>
    <n v="49952"/>
  </r>
  <r>
    <s v="PO170878"/>
    <s v="610D0009"/>
    <s v="L10189"/>
    <x v="5"/>
    <x v="3"/>
    <n v="36890"/>
    <d v="2017-10-11T00:00:00"/>
    <s v="RC171599"/>
    <m/>
    <m/>
    <m/>
    <m/>
    <m/>
    <m/>
    <n v="1.4"/>
    <n v="51646"/>
  </r>
  <r>
    <s v="PO170606"/>
    <s v="600P0030"/>
    <s v="L10190"/>
    <x v="6"/>
    <x v="4"/>
    <n v="1450"/>
    <d v="2017-07-10T00:00:00"/>
    <s v="RC171114"/>
    <m/>
    <m/>
    <m/>
    <m/>
    <m/>
    <m/>
    <n v="4.0999999999999996"/>
    <n v="5944.9999999999991"/>
  </r>
  <r>
    <s v="PO170606"/>
    <s v="600P0030"/>
    <s v="L10190"/>
    <x v="6"/>
    <x v="4"/>
    <n v="1634"/>
    <d v="2017-07-06T00:00:00"/>
    <s v="RC171113"/>
    <m/>
    <m/>
    <m/>
    <m/>
    <m/>
    <m/>
    <n v="4.0999999999999996"/>
    <n v="6699.4"/>
  </r>
  <r>
    <s v="PO170606"/>
    <s v="600P0030"/>
    <s v="L10190"/>
    <x v="6"/>
    <x v="4"/>
    <n v="1694"/>
    <d v="2017-07-06T00:00:00"/>
    <s v="RC171112"/>
    <m/>
    <m/>
    <m/>
    <m/>
    <m/>
    <m/>
    <n v="4.0999999999999996"/>
    <n v="6945.4"/>
  </r>
  <r>
    <s v="PO170812"/>
    <s v="600P0030"/>
    <s v="L10190"/>
    <x v="6"/>
    <x v="4"/>
    <n v="2535"/>
    <d v="2017-08-18T00:00:00"/>
    <s v="RC171483"/>
    <m/>
    <m/>
    <m/>
    <m/>
    <m/>
    <m/>
    <n v="4.0999999999999996"/>
    <n v="10393.5"/>
  </r>
  <r>
    <s v="PO170812"/>
    <s v="600P0030"/>
    <s v="L10190"/>
    <x v="6"/>
    <x v="4"/>
    <n v="2610"/>
    <d v="2017-08-30T00:00:00"/>
    <s v="RC171485"/>
    <m/>
    <m/>
    <m/>
    <m/>
    <m/>
    <m/>
    <n v="4.0999999999999996"/>
    <n v="10700.999999999998"/>
  </r>
  <r>
    <s v="PO170606"/>
    <s v="600P0030"/>
    <s v="L10190"/>
    <x v="6"/>
    <x v="4"/>
    <n v="2704"/>
    <d v="2017-07-26T00:00:00"/>
    <s v="RC171116"/>
    <m/>
    <m/>
    <m/>
    <m/>
    <m/>
    <m/>
    <n v="4.0999999999999996"/>
    <n v="11086.4"/>
  </r>
  <r>
    <s v="PO171120"/>
    <s v="600P0030"/>
    <s v="L10190"/>
    <x v="6"/>
    <x v="4"/>
    <n v="2850"/>
    <d v="2017-11-15T00:00:00"/>
    <s v="RC171982"/>
    <m/>
    <m/>
    <m/>
    <m/>
    <m/>
    <m/>
    <n v="4.4000000000000004"/>
    <n v="12540.000000000002"/>
  </r>
  <r>
    <s v="PO170606"/>
    <s v="600P0030"/>
    <s v="L10190"/>
    <x v="6"/>
    <x v="4"/>
    <n v="3022"/>
    <d v="2017-07-14T00:00:00"/>
    <s v="RC171115"/>
    <m/>
    <m/>
    <m/>
    <m/>
    <m/>
    <m/>
    <n v="4.0999999999999996"/>
    <n v="12390.199999999999"/>
  </r>
  <r>
    <s v="PO170812"/>
    <s v="600P0030"/>
    <s v="L10190"/>
    <x v="6"/>
    <x v="4"/>
    <n v="3066"/>
    <d v="2017-08-07T00:00:00"/>
    <s v="RC171481"/>
    <m/>
    <m/>
    <m/>
    <m/>
    <m/>
    <m/>
    <n v="4.0999999999999996"/>
    <n v="12570.599999999999"/>
  </r>
  <r>
    <s v="PO170605"/>
    <s v="600P0030"/>
    <s v="L10190"/>
    <x v="6"/>
    <x v="4"/>
    <n v="3694"/>
    <d v="2017-04-13T00:00:00"/>
    <s v="RC171101"/>
    <m/>
    <m/>
    <m/>
    <m/>
    <m/>
    <m/>
    <n v="4.0999999999999996"/>
    <n v="15145.399999999998"/>
  </r>
  <r>
    <s v="PO170605"/>
    <s v="600P0030"/>
    <s v="L10190"/>
    <x v="6"/>
    <x v="4"/>
    <n v="3889"/>
    <d v="2017-06-30T00:00:00"/>
    <s v="RC171109"/>
    <m/>
    <m/>
    <m/>
    <m/>
    <m/>
    <m/>
    <n v="4.0999999999999996"/>
    <n v="15944.899999999998"/>
  </r>
  <r>
    <s v="PO170605"/>
    <s v="600P0030"/>
    <s v="L10190"/>
    <x v="6"/>
    <x v="4"/>
    <n v="4553"/>
    <d v="2017-06-29T00:00:00"/>
    <s v="RC171108"/>
    <m/>
    <m/>
    <m/>
    <m/>
    <m/>
    <m/>
    <n v="4.0999999999999996"/>
    <n v="18667.3"/>
  </r>
  <r>
    <s v="PO170812"/>
    <s v="600P0030"/>
    <s v="L10190"/>
    <x v="6"/>
    <x v="4"/>
    <n v="4570"/>
    <d v="2017-08-11T00:00:00"/>
    <s v="RC171482"/>
    <m/>
    <m/>
    <m/>
    <m/>
    <m/>
    <m/>
    <n v="4.0999999999999996"/>
    <n v="18737"/>
  </r>
  <r>
    <s v="PO170812"/>
    <s v="600P0030"/>
    <s v="L10190"/>
    <x v="6"/>
    <x v="4"/>
    <n v="4650"/>
    <d v="2017-08-24T00:00:00"/>
    <s v="RC171484"/>
    <m/>
    <m/>
    <m/>
    <m/>
    <m/>
    <m/>
    <n v="4.0999999999999996"/>
    <n v="19065"/>
  </r>
  <r>
    <s v="PO170605"/>
    <s v="600P0030"/>
    <s v="L10190"/>
    <x v="6"/>
    <x v="4"/>
    <n v="4662"/>
    <d v="2017-06-01T00:00:00"/>
    <s v="RC171105"/>
    <m/>
    <m/>
    <m/>
    <m/>
    <m/>
    <m/>
    <n v="4.0999999999999996"/>
    <n v="19114.199999999997"/>
  </r>
  <r>
    <s v="PO170605"/>
    <s v="600P0030"/>
    <s v="L10190"/>
    <x v="6"/>
    <x v="4"/>
    <n v="4753"/>
    <d v="2017-06-07T00:00:00"/>
    <s v="RC171106"/>
    <m/>
    <m/>
    <m/>
    <m/>
    <m/>
    <m/>
    <n v="4.0999999999999996"/>
    <n v="19487.3"/>
  </r>
  <r>
    <s v="PO171120"/>
    <s v="600P0030"/>
    <s v="L10190"/>
    <x v="6"/>
    <x v="4"/>
    <n v="4924"/>
    <d v="2017-11-13T00:00:00"/>
    <s v="RC171981"/>
    <m/>
    <m/>
    <m/>
    <m/>
    <m/>
    <m/>
    <n v="4.4000000000000004"/>
    <n v="21665.600000000002"/>
  </r>
  <r>
    <s v="PO170605"/>
    <s v="600P0030"/>
    <s v="L10190"/>
    <x v="6"/>
    <x v="4"/>
    <n v="5116"/>
    <d v="2017-06-14T00:00:00"/>
    <s v="RC171107"/>
    <m/>
    <m/>
    <m/>
    <m/>
    <m/>
    <m/>
    <n v="4.0999999999999996"/>
    <n v="20975.599999999999"/>
  </r>
  <r>
    <s v="PO180088"/>
    <s v="600P0030"/>
    <s v="L10190"/>
    <x v="6"/>
    <x v="4"/>
    <n v="5295"/>
    <d v="2017-12-14T00:00:00"/>
    <s v="RC180093"/>
    <m/>
    <m/>
    <m/>
    <m/>
    <m/>
    <m/>
    <n v="4.4000000000000004"/>
    <n v="23298.000000000004"/>
  </r>
  <r>
    <s v="PO170605"/>
    <s v="600P0030"/>
    <s v="L10190"/>
    <x v="6"/>
    <x v="4"/>
    <n v="5998"/>
    <d v="2017-05-24T00:00:00"/>
    <s v="RC171104"/>
    <m/>
    <m/>
    <m/>
    <m/>
    <m/>
    <m/>
    <n v="4.0999999999999996"/>
    <n v="24591.8"/>
  </r>
  <r>
    <s v="PO171116"/>
    <s v="600P0030"/>
    <s v="L10190"/>
    <x v="6"/>
    <x v="4"/>
    <n v="6113"/>
    <d v="2017-09-28T00:00:00"/>
    <s v="RC171989"/>
    <m/>
    <m/>
    <m/>
    <m/>
    <m/>
    <m/>
    <n v="4.2"/>
    <n v="25674.600000000002"/>
  </r>
  <r>
    <s v="PO170605"/>
    <s v="600P0030"/>
    <s v="L10190"/>
    <x v="6"/>
    <x v="4"/>
    <n v="6403"/>
    <d v="2017-04-24T00:00:00"/>
    <s v="RC171102"/>
    <m/>
    <m/>
    <m/>
    <m/>
    <m/>
    <m/>
    <n v="4.0999999999999996"/>
    <n v="26252.3"/>
  </r>
  <r>
    <s v="PO170605"/>
    <s v="600P0030"/>
    <s v="L10190"/>
    <x v="6"/>
    <x v="4"/>
    <n v="6510"/>
    <d v="2017-05-12T00:00:00"/>
    <s v="RC171103"/>
    <m/>
    <m/>
    <m/>
    <m/>
    <m/>
    <m/>
    <n v="4.0999999999999996"/>
    <n v="26690.999999999996"/>
  </r>
  <r>
    <s v="PO171116"/>
    <s v="600P0030"/>
    <s v="L10190"/>
    <x v="6"/>
    <x v="4"/>
    <n v="6570"/>
    <d v="2017-09-25T00:00:00"/>
    <s v="RC171988"/>
    <m/>
    <m/>
    <m/>
    <m/>
    <m/>
    <m/>
    <n v="4.2"/>
    <n v="27594"/>
  </r>
  <r>
    <s v="PO170813"/>
    <s v="610D0009"/>
    <s v="L10190"/>
    <x v="6"/>
    <x v="3"/>
    <n v="886"/>
    <d v="2017-08-30T00:00:00"/>
    <s v="RC171491"/>
    <m/>
    <m/>
    <m/>
    <m/>
    <m/>
    <m/>
    <n v="1.35"/>
    <n v="1196.1000000000001"/>
  </r>
  <r>
    <s v="PO170606"/>
    <s v="610D0009"/>
    <s v="L10190"/>
    <x v="6"/>
    <x v="3"/>
    <n v="3121"/>
    <d v="2017-07-11T00:00:00"/>
    <s v="RC171118"/>
    <m/>
    <m/>
    <m/>
    <m/>
    <m/>
    <m/>
    <n v="1.35"/>
    <n v="4213.3500000000004"/>
  </r>
  <r>
    <s v="PO170813"/>
    <s v="610D0009"/>
    <s v="L10190"/>
    <x v="6"/>
    <x v="3"/>
    <n v="3304"/>
    <d v="2017-08-28T00:00:00"/>
    <s v="RC171490"/>
    <m/>
    <m/>
    <m/>
    <m/>
    <m/>
    <m/>
    <n v="1.35"/>
    <n v="4460.4000000000005"/>
  </r>
  <r>
    <s v="PO170813"/>
    <s v="610D0009"/>
    <s v="L10190"/>
    <x v="6"/>
    <x v="3"/>
    <n v="9684"/>
    <d v="2017-08-09T00:00:00"/>
    <s v="RC171486"/>
    <m/>
    <m/>
    <m/>
    <m/>
    <m/>
    <m/>
    <n v="1.35"/>
    <n v="13073.400000000001"/>
  </r>
  <r>
    <s v="PO171115"/>
    <s v="610D0009"/>
    <s v="L10190"/>
    <x v="6"/>
    <x v="3"/>
    <n v="16192"/>
    <d v="2017-09-28T00:00:00"/>
    <s v="RC171987"/>
    <m/>
    <m/>
    <m/>
    <m/>
    <m/>
    <m/>
    <n v="1.4"/>
    <n v="22668.799999999999"/>
  </r>
  <r>
    <s v="PO171115"/>
    <s v="610D0009"/>
    <s v="L10190"/>
    <x v="6"/>
    <x v="3"/>
    <n v="16670"/>
    <d v="2017-09-28T00:00:00"/>
    <s v="RC171986"/>
    <m/>
    <m/>
    <m/>
    <m/>
    <m/>
    <m/>
    <n v="1.4"/>
    <n v="23338"/>
  </r>
  <r>
    <s v="PO171115"/>
    <s v="610D0009"/>
    <s v="L10190"/>
    <x v="6"/>
    <x v="3"/>
    <n v="25980"/>
    <d v="2017-09-20T00:00:00"/>
    <s v="RC171984"/>
    <m/>
    <m/>
    <m/>
    <m/>
    <m/>
    <m/>
    <n v="1.4"/>
    <n v="36372"/>
  </r>
  <r>
    <s v="PO170813"/>
    <s v="610D0009"/>
    <s v="L10190"/>
    <x v="6"/>
    <x v="3"/>
    <n v="29680"/>
    <d v="2017-08-30T00:00:00"/>
    <s v="RC171492"/>
    <m/>
    <m/>
    <m/>
    <m/>
    <m/>
    <m/>
    <n v="1.35"/>
    <n v="40068"/>
  </r>
  <r>
    <s v="PO170605"/>
    <s v="610D0009"/>
    <s v="L10190"/>
    <x v="6"/>
    <x v="3"/>
    <n v="29940"/>
    <d v="2017-06-08T00:00:00"/>
    <s v="RC171110"/>
    <m/>
    <m/>
    <m/>
    <m/>
    <m/>
    <m/>
    <n v="1.35"/>
    <n v="40419"/>
  </r>
  <r>
    <s v="PO171115"/>
    <s v="610D0009"/>
    <s v="L10190"/>
    <x v="6"/>
    <x v="3"/>
    <n v="30440"/>
    <d v="2017-09-08T00:00:00"/>
    <s v="RC171983"/>
    <m/>
    <m/>
    <m/>
    <m/>
    <m/>
    <m/>
    <n v="1.4"/>
    <n v="42616"/>
  </r>
  <r>
    <s v="PO170813"/>
    <s v="610D0009"/>
    <s v="L10190"/>
    <x v="6"/>
    <x v="3"/>
    <n v="30640"/>
    <d v="2017-08-10T00:00:00"/>
    <s v="RC171487"/>
    <m/>
    <m/>
    <m/>
    <m/>
    <m/>
    <m/>
    <n v="1.35"/>
    <n v="41364"/>
  </r>
  <r>
    <s v="PO170606"/>
    <s v="610D0009"/>
    <s v="L10190"/>
    <x v="6"/>
    <x v="3"/>
    <n v="31960"/>
    <d v="2017-07-06T00:00:00"/>
    <s v="RC171117"/>
    <m/>
    <m/>
    <m/>
    <m/>
    <m/>
    <m/>
    <n v="1.35"/>
    <n v="43146"/>
  </r>
  <r>
    <s v="PO170605"/>
    <s v="610D0009"/>
    <s v="L10190"/>
    <x v="6"/>
    <x v="3"/>
    <n v="32820"/>
    <d v="2017-06-13T00:00:00"/>
    <s v="RC171111"/>
    <m/>
    <m/>
    <m/>
    <m/>
    <m/>
    <m/>
    <n v="1.35"/>
    <n v="44307"/>
  </r>
  <r>
    <s v="PO170606"/>
    <s v="610D0009"/>
    <s v="L10190"/>
    <x v="6"/>
    <x v="3"/>
    <n v="33140"/>
    <d v="2017-07-27T00:00:00"/>
    <s v="RC171119"/>
    <m/>
    <m/>
    <m/>
    <m/>
    <m/>
    <m/>
    <n v="1.35"/>
    <n v="44739"/>
  </r>
  <r>
    <s v="PO170813"/>
    <s v="610D0009"/>
    <s v="L10190"/>
    <x v="6"/>
    <x v="3"/>
    <n v="34300"/>
    <d v="2017-08-28T00:00:00"/>
    <s v="RC171489"/>
    <m/>
    <m/>
    <m/>
    <m/>
    <m/>
    <m/>
    <n v="1.35"/>
    <n v="46305"/>
  </r>
  <r>
    <s v="PO170813"/>
    <s v="610D0009"/>
    <s v="L10190"/>
    <x v="6"/>
    <x v="3"/>
    <n v="35720"/>
    <d v="2017-08-25T00:00:00"/>
    <s v="RC171488"/>
    <m/>
    <m/>
    <m/>
    <m/>
    <m/>
    <m/>
    <n v="1.35"/>
    <n v="48222"/>
  </r>
  <r>
    <s v="PO171115"/>
    <s v="610D0009"/>
    <s v="L10190"/>
    <x v="6"/>
    <x v="3"/>
    <n v="41100"/>
    <d v="2017-09-25T00:00:00"/>
    <s v="RC171985"/>
    <m/>
    <m/>
    <m/>
    <m/>
    <m/>
    <m/>
    <n v="1.4"/>
    <n v="57539.999999999993"/>
  </r>
  <r>
    <s v="PO171117"/>
    <s v="600P0030"/>
    <s v="L10192"/>
    <x v="6"/>
    <x v="4"/>
    <n v="20"/>
    <d v="2017-10-13T00:00:00"/>
    <s v="RC172009"/>
    <m/>
    <m/>
    <m/>
    <m/>
    <m/>
    <m/>
    <n v="4.4000000000000004"/>
    <n v="88"/>
  </r>
  <r>
    <s v="PO180087"/>
    <s v="600P0030"/>
    <s v="L10192"/>
    <x v="6"/>
    <x v="4"/>
    <n v="436"/>
    <d v="2017-12-28T00:00:00"/>
    <s v="RC180092"/>
    <m/>
    <m/>
    <m/>
    <m/>
    <m/>
    <m/>
    <n v="4.4000000000000004"/>
    <n v="1918.4"/>
  </r>
  <r>
    <s v="PO180087"/>
    <s v="600P0030"/>
    <s v="L10192"/>
    <x v="6"/>
    <x v="4"/>
    <n v="1602"/>
    <d v="2017-12-26T00:00:00"/>
    <s v="RC180091"/>
    <m/>
    <m/>
    <m/>
    <m/>
    <m/>
    <m/>
    <n v="4.4000000000000004"/>
    <n v="7048.8"/>
  </r>
  <r>
    <s v="PO180087"/>
    <s v="600P0030"/>
    <s v="L10192"/>
    <x v="6"/>
    <x v="4"/>
    <n v="2510"/>
    <d v="2017-12-22T00:00:00"/>
    <s v="RC180090"/>
    <m/>
    <m/>
    <m/>
    <m/>
    <m/>
    <m/>
    <n v="4.4000000000000004"/>
    <n v="11044"/>
  </r>
  <r>
    <s v="PO171117"/>
    <s v="600P0030"/>
    <s v="L10192"/>
    <x v="6"/>
    <x v="4"/>
    <n v="2661"/>
    <d v="2017-10-02T00:00:00"/>
    <s v="RC171990"/>
    <m/>
    <m/>
    <m/>
    <m/>
    <m/>
    <m/>
    <n v="4.4000000000000004"/>
    <n v="11708.400000000001"/>
  </r>
  <r>
    <s v="PO171117"/>
    <s v="600P0030"/>
    <s v="L10192"/>
    <x v="6"/>
    <x v="4"/>
    <n v="2714"/>
    <d v="2017-10-31T00:00:00"/>
    <s v="RC171995"/>
    <m/>
    <m/>
    <m/>
    <m/>
    <m/>
    <m/>
    <n v="4.4000000000000004"/>
    <n v="11941.6"/>
  </r>
  <r>
    <s v="PO171117"/>
    <s v="600P0030"/>
    <s v="L10192"/>
    <x v="6"/>
    <x v="4"/>
    <n v="3876"/>
    <d v="2017-10-19T00:00:00"/>
    <s v="RC171993"/>
    <m/>
    <m/>
    <m/>
    <m/>
    <m/>
    <m/>
    <n v="4.4000000000000004"/>
    <n v="17054.400000000001"/>
  </r>
  <r>
    <s v="PO171117"/>
    <s v="600P0030"/>
    <s v="L10192"/>
    <x v="6"/>
    <x v="4"/>
    <n v="3964"/>
    <d v="2017-10-18T00:00:00"/>
    <s v="RC171992"/>
    <m/>
    <m/>
    <m/>
    <m/>
    <m/>
    <m/>
    <n v="4.4000000000000004"/>
    <n v="17441.600000000002"/>
  </r>
  <r>
    <s v="PO171117"/>
    <s v="600P0030"/>
    <s v="L10192"/>
    <x v="6"/>
    <x v="4"/>
    <n v="4967"/>
    <d v="2017-10-23T00:00:00"/>
    <s v="RC171994"/>
    <m/>
    <m/>
    <m/>
    <m/>
    <m/>
    <m/>
    <n v="4.4000000000000004"/>
    <n v="21854.800000000003"/>
  </r>
  <r>
    <s v="PO171117"/>
    <s v="600P0030"/>
    <s v="L10192"/>
    <x v="6"/>
    <x v="4"/>
    <n v="6100"/>
    <d v="2017-10-13T00:00:00"/>
    <s v="RC172008"/>
    <m/>
    <m/>
    <m/>
    <m/>
    <m/>
    <m/>
    <n v="4.4000000000000004"/>
    <n v="26840.000000000004"/>
  </r>
  <r>
    <s v="PO180087"/>
    <s v="600P0030"/>
    <s v="L10192"/>
    <x v="6"/>
    <x v="4"/>
    <n v="11627"/>
    <d v="2017-12-07T00:00:00"/>
    <s v="RC180089"/>
    <m/>
    <m/>
    <m/>
    <m/>
    <m/>
    <m/>
    <n v="4.4000000000000004"/>
    <n v="51158.8"/>
  </r>
  <r>
    <s v="PO171118"/>
    <s v="610D0009"/>
    <s v="L10192"/>
    <x v="6"/>
    <x v="3"/>
    <n v="6073"/>
    <d v="2017-10-31T00:00:00"/>
    <s v="RC171999"/>
    <m/>
    <m/>
    <m/>
    <m/>
    <m/>
    <m/>
    <n v="1.4"/>
    <n v="8502.1999999999989"/>
  </r>
  <r>
    <s v="PO171118"/>
    <s v="610D0009"/>
    <s v="L10192"/>
    <x v="6"/>
    <x v="3"/>
    <n v="11391"/>
    <d v="2017-10-23T00:00:00"/>
    <s v="RC171997"/>
    <m/>
    <m/>
    <m/>
    <m/>
    <m/>
    <m/>
    <n v="1.4"/>
    <n v="15947.4"/>
  </r>
  <r>
    <s v="PO171119"/>
    <s v="610D0009"/>
    <s v="L10192"/>
    <x v="6"/>
    <x v="3"/>
    <n v="18422"/>
    <d v="2017-11-06T00:00:00"/>
    <s v="RC172005"/>
    <m/>
    <m/>
    <m/>
    <m/>
    <m/>
    <m/>
    <n v="1.4"/>
    <n v="25790.799999999999"/>
  </r>
  <r>
    <s v="PO171122"/>
    <s v="610D0009"/>
    <s v="L10192"/>
    <x v="6"/>
    <x v="3"/>
    <n v="34280"/>
    <d v="2017-11-20T00:00:00"/>
    <s v="RC172002"/>
    <m/>
    <m/>
    <m/>
    <m/>
    <m/>
    <m/>
    <n v="1.45"/>
    <n v="49706"/>
  </r>
  <r>
    <s v="PO180086"/>
    <s v="610D0009"/>
    <s v="L10192"/>
    <x v="6"/>
    <x v="3"/>
    <n v="39780"/>
    <d v="2017-12-29T00:00:00"/>
    <s v="RC180096"/>
    <m/>
    <m/>
    <m/>
    <m/>
    <m/>
    <m/>
    <n v="1.45"/>
    <n v="57681"/>
  </r>
  <r>
    <s v="PO180086"/>
    <s v="610D0009"/>
    <s v="L10192"/>
    <x v="6"/>
    <x v="3"/>
    <n v="39860"/>
    <d v="2017-12-15T00:00:00"/>
    <s v="RC180095"/>
    <m/>
    <m/>
    <m/>
    <m/>
    <m/>
    <m/>
    <n v="1.45"/>
    <n v="57797"/>
  </r>
  <r>
    <s v="PO180086"/>
    <s v="610D0009"/>
    <s v="L10192"/>
    <x v="6"/>
    <x v="3"/>
    <n v="39980"/>
    <d v="2017-12-05T00:00:00"/>
    <s v="RC180094"/>
    <m/>
    <m/>
    <m/>
    <m/>
    <m/>
    <m/>
    <n v="1.45"/>
    <n v="57971"/>
  </r>
  <r>
    <s v="PO171118"/>
    <s v="610D0009"/>
    <s v="L10192"/>
    <x v="6"/>
    <x v="3"/>
    <n v="40940"/>
    <d v="2017-10-16T00:00:00"/>
    <s v="RC171996"/>
    <m/>
    <m/>
    <m/>
    <m/>
    <m/>
    <m/>
    <n v="1.4"/>
    <n v="57316"/>
  </r>
  <r>
    <s v="PO171118"/>
    <s v="610D0009"/>
    <s v="L10192"/>
    <x v="6"/>
    <x v="3"/>
    <n v="41120"/>
    <d v="2017-10-30T00:00:00"/>
    <s v="RC171998"/>
    <m/>
    <m/>
    <m/>
    <m/>
    <m/>
    <m/>
    <n v="1.4"/>
    <n v="57567.999999999993"/>
  </r>
  <r>
    <s v="PO171119"/>
    <s v="610D0009"/>
    <s v="L10192"/>
    <x v="6"/>
    <x v="3"/>
    <n v="41320"/>
    <d v="2017-11-17T00:00:00"/>
    <s v="RC172006"/>
    <m/>
    <m/>
    <m/>
    <m/>
    <m/>
    <m/>
    <n v="1.4"/>
    <n v="57847.999999999993"/>
  </r>
  <r>
    <s v="PO180085"/>
    <s v="610M0005"/>
    <s v="L10192"/>
    <x v="6"/>
    <x v="5"/>
    <n v="423"/>
    <d v="2017-12-28T00:00:00"/>
    <s v="RC180088"/>
    <m/>
    <m/>
    <m/>
    <m/>
    <m/>
    <m/>
    <n v="33"/>
    <n v="13959"/>
  </r>
  <r>
    <s v="PO180085"/>
    <s v="610M0005"/>
    <s v="L10192"/>
    <x v="6"/>
    <x v="5"/>
    <n v="509"/>
    <d v="2017-12-22T00:00:00"/>
    <s v="RC180086"/>
    <m/>
    <m/>
    <m/>
    <m/>
    <m/>
    <m/>
    <n v="33"/>
    <n v="16797"/>
  </r>
  <r>
    <s v="PO180085"/>
    <s v="610M0005"/>
    <s v="L10192"/>
    <x v="6"/>
    <x v="5"/>
    <n v="573"/>
    <d v="2017-11-15T00:00:00"/>
    <s v="RC180084"/>
    <m/>
    <m/>
    <m/>
    <m/>
    <m/>
    <m/>
    <n v="33"/>
    <n v="18909"/>
  </r>
  <r>
    <s v="PO180085"/>
    <s v="610M0005"/>
    <s v="L10192"/>
    <x v="6"/>
    <x v="5"/>
    <n v="621"/>
    <d v="2017-12-07T00:00:00"/>
    <s v="RC180085"/>
    <m/>
    <m/>
    <m/>
    <m/>
    <m/>
    <m/>
    <n v="33"/>
    <n v="20493"/>
  </r>
  <r>
    <s v="PO180085"/>
    <s v="610M0005"/>
    <s v="L10192"/>
    <x v="6"/>
    <x v="5"/>
    <n v="773"/>
    <d v="2017-12-26T00:00:00"/>
    <s v="RC180087"/>
    <m/>
    <m/>
    <m/>
    <m/>
    <m/>
    <m/>
    <n v="33"/>
    <n v="25509"/>
  </r>
  <r>
    <s v="PO170654"/>
    <s v="610C0001"/>
    <s v="L30023"/>
    <x v="7"/>
    <x v="6"/>
    <n v="6620"/>
    <d v="2017-04-30T00:00:00"/>
    <s v="RC171198"/>
    <m/>
    <m/>
    <m/>
    <m/>
    <m/>
    <m/>
    <n v="0.65"/>
    <n v="4303"/>
  </r>
  <r>
    <s v="PO171070"/>
    <s v="610D0001"/>
    <s v="L30251"/>
    <x v="8"/>
    <x v="6"/>
    <n v="988"/>
    <d v="2017-11-01T00:00:00"/>
    <s v="RC171962"/>
    <m/>
    <m/>
    <m/>
    <m/>
    <m/>
    <m/>
    <n v="0.59321999999999997"/>
    <n v="586.10136"/>
  </r>
  <r>
    <s v="PO171070"/>
    <s v="610D0001"/>
    <s v="L30251"/>
    <x v="8"/>
    <x v="6"/>
    <n v="1387"/>
    <d v="2017-11-01T00:00:00"/>
    <s v="RC171957"/>
    <m/>
    <m/>
    <m/>
    <m/>
    <m/>
    <m/>
    <n v="0.59321999999999997"/>
    <n v="822.79613999999992"/>
  </r>
  <r>
    <s v="PO171070"/>
    <s v="610D0001"/>
    <s v="L30251"/>
    <x v="8"/>
    <x v="6"/>
    <n v="1400"/>
    <d v="2017-11-01T00:00:00"/>
    <s v="RC171960"/>
    <m/>
    <m/>
    <m/>
    <m/>
    <m/>
    <m/>
    <n v="0.59321999999999997"/>
    <n v="830.50799999999992"/>
  </r>
  <r>
    <s v="PO171070"/>
    <s v="610D0001"/>
    <s v="L30251"/>
    <x v="8"/>
    <x v="6"/>
    <n v="1448"/>
    <d v="2017-11-01T00:00:00"/>
    <s v="RC171961"/>
    <m/>
    <m/>
    <m/>
    <m/>
    <m/>
    <m/>
    <n v="0.59321999999999997"/>
    <n v="858.98255999999992"/>
  </r>
  <r>
    <s v="PO171070"/>
    <s v="610D0001"/>
    <s v="L30251"/>
    <x v="8"/>
    <x v="6"/>
    <n v="1477"/>
    <d v="2017-11-01T00:00:00"/>
    <s v="RC171959"/>
    <m/>
    <m/>
    <m/>
    <m/>
    <m/>
    <m/>
    <n v="0.59321999999999997"/>
    <n v="876.18593999999996"/>
  </r>
  <r>
    <s v="PO171070"/>
    <s v="610D0001"/>
    <s v="L30251"/>
    <x v="8"/>
    <x v="6"/>
    <n v="1504"/>
    <d v="2017-11-01T00:00:00"/>
    <s v="RC171958"/>
    <m/>
    <m/>
    <m/>
    <m/>
    <m/>
    <m/>
    <n v="0.59321999999999997"/>
    <n v="892.2028799999999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:C24" firstHeaderRow="1" firstDataRow="2" firstDataCol="1"/>
  <pivotFields count="16">
    <pivotField showAll="0"/>
    <pivotField showAll="0"/>
    <pivotField showAll="0"/>
    <pivotField axis="axisRow" showAll="0">
      <items count="10">
        <item x="2"/>
        <item x="5"/>
        <item x="6"/>
        <item x="0"/>
        <item x="8"/>
        <item x="3"/>
        <item x="4"/>
        <item x="1"/>
        <item x="7"/>
        <item t="default"/>
      </items>
    </pivotField>
    <pivotField axis="axisRow" showAll="0">
      <items count="8">
        <item x="6"/>
        <item x="3"/>
        <item x="0"/>
        <item x="4"/>
        <item x="2"/>
        <item x="1"/>
        <item x="5"/>
        <item t="default"/>
      </items>
    </pivotField>
    <pivotField dataField="1" numFmtId="4"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dataField="1" numFmtId="164" showAll="0"/>
  </pivotFields>
  <rowFields count="2">
    <field x="3"/>
    <field x="4"/>
  </rowFields>
  <rowItems count="22">
    <i>
      <x/>
    </i>
    <i r="1">
      <x v="4"/>
    </i>
    <i>
      <x v="1"/>
    </i>
    <i r="1">
      <x v="1"/>
    </i>
    <i r="1">
      <x v="3"/>
    </i>
    <i>
      <x v="2"/>
    </i>
    <i r="1">
      <x v="1"/>
    </i>
    <i r="1">
      <x v="3"/>
    </i>
    <i r="1">
      <x v="6"/>
    </i>
    <i>
      <x v="3"/>
    </i>
    <i r="1">
      <x v="2"/>
    </i>
    <i>
      <x v="4"/>
    </i>
    <i r="1">
      <x/>
    </i>
    <i>
      <x v="5"/>
    </i>
    <i r="1">
      <x v="5"/>
    </i>
    <i>
      <x v="6"/>
    </i>
    <i r="1">
      <x v="1"/>
    </i>
    <i>
      <x v="7"/>
    </i>
    <i r="1">
      <x v="5"/>
    </i>
    <i>
      <x v="8"/>
    </i>
    <i r="1"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E RECUE" fld="5" baseField="0" baseItem="0" numFmtId="4"/>
    <dataField name="Somme de VALEUR" fld="15" baseField="0" baseItem="0" numFmtId="164"/>
  </dataFields>
  <formats count="6">
    <format dxfId="0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">
      <pivotArea type="topRight" dataOnly="0" labelOnly="1" outline="0" fieldPosition="0"/>
    </format>
    <format dxfId="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4">
      <pivotArea field="-2" type="button" dataOnly="0" labelOnly="1" outline="0" axis="axisCol" fieldPosition="0"/>
    </format>
    <format dxfId="5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:C28" firstHeaderRow="1" firstDataRow="2" firstDataCol="1"/>
  <pivotFields count="16">
    <pivotField showAll="0"/>
    <pivotField showAll="0"/>
    <pivotField showAll="0"/>
    <pivotField axis="axisRow" showAll="0">
      <items count="10">
        <item x="8"/>
        <item x="4"/>
        <item x="3"/>
        <item x="5"/>
        <item x="1"/>
        <item x="7"/>
        <item x="2"/>
        <item x="0"/>
        <item x="6"/>
        <item t="default"/>
      </items>
    </pivotField>
    <pivotField axis="axisRow" showAll="0">
      <items count="8">
        <item x="2"/>
        <item x="4"/>
        <item x="3"/>
        <item x="1"/>
        <item x="5"/>
        <item x="0"/>
        <item x="6"/>
        <item t="default"/>
      </items>
    </pivotField>
    <pivotField dataField="1" numFmtId="4"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dataField="1" numFmtId="164" showAll="0"/>
  </pivotFields>
  <rowFields count="2">
    <field x="3"/>
    <field x="4"/>
  </rowFields>
  <rowItems count="26">
    <i>
      <x/>
    </i>
    <i r="1">
      <x/>
    </i>
    <i>
      <x v="1"/>
    </i>
    <i r="1">
      <x v="2"/>
    </i>
    <i r="1">
      <x v="4"/>
    </i>
    <i r="1">
      <x v="6"/>
    </i>
    <i>
      <x v="2"/>
    </i>
    <i r="1">
      <x/>
    </i>
    <i r="1">
      <x v="1"/>
    </i>
    <i r="1">
      <x v="2"/>
    </i>
    <i r="1">
      <x v="4"/>
    </i>
    <i r="1">
      <x v="6"/>
    </i>
    <i>
      <x v="3"/>
    </i>
    <i r="1">
      <x v="2"/>
    </i>
    <i>
      <x v="4"/>
    </i>
    <i r="1">
      <x v="3"/>
    </i>
    <i>
      <x v="5"/>
    </i>
    <i r="1">
      <x/>
    </i>
    <i>
      <x v="6"/>
    </i>
    <i r="1">
      <x/>
    </i>
    <i r="1">
      <x v="2"/>
    </i>
    <i>
      <x v="7"/>
    </i>
    <i r="1">
      <x v="5"/>
    </i>
    <i>
      <x v="8"/>
    </i>
    <i r="1"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E RECUE" fld="5" baseField="0" baseItem="0" numFmtId="4"/>
    <dataField name="Somme de VALEUR" fld="15" baseField="0" baseItem="0" numFmtId="164"/>
  </dataFields>
  <formats count="8">
    <format dxfId="13">
      <pivotArea outline="0" collapsedLevelsAreSubtotals="1" fieldPosition="0"/>
    </format>
    <format dxfId="1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0">
      <pivotArea type="topRight" dataOnly="0" labelOnly="1" outline="0" fieldPosition="0"/>
    </format>
    <format dxfId="9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8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7">
      <pivotArea field="-2" type="button" dataOnly="0" labelOnly="1" outline="0" axis="axisCol" fieldPosition="0"/>
    </format>
    <format dxfId="6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66"/>
  <sheetViews>
    <sheetView tabSelected="1" topLeftCell="A12" zoomScale="85" zoomScaleNormal="85" workbookViewId="0">
      <selection activeCell="D50" sqref="D50"/>
    </sheetView>
  </sheetViews>
  <sheetFormatPr baseColWidth="10" defaultRowHeight="15"/>
  <cols>
    <col min="1" max="1" width="14.85546875" style="7" bestFit="1" customWidth="1"/>
    <col min="2" max="2" width="9.7109375" style="7" bestFit="1" customWidth="1"/>
    <col min="3" max="3" width="8.42578125" style="7" bestFit="1" customWidth="1"/>
    <col min="4" max="4" width="20" style="7" bestFit="1" customWidth="1"/>
    <col min="5" max="5" width="22.42578125" style="7" bestFit="1" customWidth="1"/>
    <col min="6" max="6" width="10.5703125" style="16" bestFit="1" customWidth="1"/>
    <col min="7" max="7" width="15.85546875" style="7" bestFit="1" customWidth="1"/>
    <col min="8" max="8" width="9.28515625" style="7" bestFit="1" customWidth="1"/>
    <col min="9" max="9" width="12.28515625" style="6" bestFit="1" customWidth="1"/>
    <col min="10" max="10" width="10.85546875" style="22" bestFit="1" customWidth="1"/>
    <col min="11" max="11" width="13.140625" style="26" customWidth="1"/>
    <col min="12" max="12" width="11.42578125" style="22" bestFit="1" customWidth="1"/>
    <col min="13" max="13" width="10.28515625" style="23" bestFit="1" customWidth="1"/>
    <col min="14" max="14" width="11.28515625" style="23" bestFit="1" customWidth="1"/>
    <col min="15" max="15" width="6.85546875" style="7" bestFit="1" customWidth="1"/>
    <col min="16" max="16" width="11.28515625" style="7" bestFit="1" customWidth="1"/>
    <col min="17" max="17" width="5.5703125" style="7" bestFit="1" customWidth="1"/>
    <col min="18" max="18" width="11.7109375" style="7" bestFit="1" customWidth="1"/>
    <col min="19" max="16384" width="11.42578125" style="7"/>
  </cols>
  <sheetData>
    <row r="1" spans="1:19" s="6" customFormat="1" ht="40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2" t="s">
        <v>7</v>
      </c>
      <c r="I1" s="2" t="s">
        <v>720</v>
      </c>
      <c r="J1" s="3" t="s">
        <v>718</v>
      </c>
      <c r="K1" s="25" t="s">
        <v>719</v>
      </c>
      <c r="L1" s="3" t="s">
        <v>717</v>
      </c>
      <c r="M1" s="4" t="s">
        <v>735</v>
      </c>
      <c r="N1" s="4" t="s">
        <v>8</v>
      </c>
      <c r="O1" s="4" t="s">
        <v>9</v>
      </c>
      <c r="P1" s="4" t="s">
        <v>10</v>
      </c>
      <c r="Q1" s="5"/>
      <c r="R1" s="5"/>
      <c r="S1" s="5"/>
    </row>
    <row r="2" spans="1:19">
      <c r="A2" s="7" t="s">
        <v>11</v>
      </c>
      <c r="B2" s="7" t="s">
        <v>15</v>
      </c>
      <c r="C2" s="7" t="s">
        <v>12</v>
      </c>
      <c r="D2" s="7" t="s">
        <v>13</v>
      </c>
      <c r="E2" s="15" t="s">
        <v>712</v>
      </c>
      <c r="F2" s="16">
        <v>500</v>
      </c>
      <c r="G2" s="17">
        <v>42906</v>
      </c>
      <c r="H2" s="7" t="s">
        <v>14</v>
      </c>
      <c r="I2" s="21" t="s">
        <v>736</v>
      </c>
      <c r="J2" s="22">
        <f>8600+2150</f>
        <v>10750</v>
      </c>
      <c r="K2" s="26">
        <v>2.7364000000000002</v>
      </c>
      <c r="O2" s="18">
        <v>58.832599999999999</v>
      </c>
      <c r="P2" s="18">
        <f t="shared" ref="P2:P49" si="0">F2*O2</f>
        <v>29416.3</v>
      </c>
    </row>
    <row r="3" spans="1:19">
      <c r="A3" s="7" t="s">
        <v>16</v>
      </c>
      <c r="B3" s="7" t="s">
        <v>17</v>
      </c>
      <c r="C3" s="7" t="s">
        <v>18</v>
      </c>
      <c r="D3" s="7" t="s">
        <v>19</v>
      </c>
      <c r="E3" s="15" t="s">
        <v>714</v>
      </c>
      <c r="F3" s="16">
        <v>50940</v>
      </c>
      <c r="G3" s="17">
        <v>42774</v>
      </c>
      <c r="H3" s="7" t="s">
        <v>20</v>
      </c>
      <c r="I3" s="21" t="s">
        <v>736</v>
      </c>
      <c r="J3" s="22">
        <v>112987.98</v>
      </c>
      <c r="K3" s="26">
        <v>2.4280499999999998</v>
      </c>
      <c r="L3" s="22">
        <f>J3/F3</f>
        <v>2.218060070671378</v>
      </c>
      <c r="M3" s="23">
        <f>L3*K3</f>
        <v>5.385560754593639</v>
      </c>
      <c r="N3" s="23">
        <f>M3*F3</f>
        <v>274340.46483899996</v>
      </c>
      <c r="O3" s="18">
        <v>5.3860000000000001</v>
      </c>
      <c r="P3" s="18">
        <f t="shared" si="0"/>
        <v>274362.84000000003</v>
      </c>
    </row>
    <row r="4" spans="1:19">
      <c r="A4" s="7" t="s">
        <v>21</v>
      </c>
      <c r="B4" s="7" t="s">
        <v>17</v>
      </c>
      <c r="C4" s="7" t="s">
        <v>18</v>
      </c>
      <c r="D4" s="7" t="s">
        <v>19</v>
      </c>
      <c r="E4" s="15" t="s">
        <v>714</v>
      </c>
      <c r="F4" s="16">
        <v>50930</v>
      </c>
      <c r="G4" s="17">
        <v>42791</v>
      </c>
      <c r="H4" s="7" t="s">
        <v>22</v>
      </c>
      <c r="I4" s="34" t="s">
        <v>736</v>
      </c>
      <c r="J4" s="35">
        <v>168920.41</v>
      </c>
      <c r="K4" s="36">
        <v>2.4197500000000001</v>
      </c>
      <c r="L4" s="35">
        <f>J4/(F4+F5)</f>
        <v>2.2089761998169215</v>
      </c>
      <c r="M4" s="37">
        <f>L4*K4</f>
        <v>5.3451701595069956</v>
      </c>
      <c r="N4" s="23">
        <f>$M$4*F4</f>
        <v>272229.51622369129</v>
      </c>
      <c r="O4" s="18">
        <v>5.3449999999999998</v>
      </c>
      <c r="P4" s="18">
        <f t="shared" si="0"/>
        <v>272220.84999999998</v>
      </c>
    </row>
    <row r="5" spans="1:19">
      <c r="A5" s="7" t="s">
        <v>21</v>
      </c>
      <c r="B5" s="7" t="s">
        <v>17</v>
      </c>
      <c r="C5" s="7" t="s">
        <v>18</v>
      </c>
      <c r="D5" s="7" t="s">
        <v>19</v>
      </c>
      <c r="E5" s="15" t="s">
        <v>714</v>
      </c>
      <c r="F5" s="16">
        <v>25540</v>
      </c>
      <c r="G5" s="17">
        <v>42793</v>
      </c>
      <c r="H5" s="7" t="s">
        <v>23</v>
      </c>
      <c r="I5" s="34"/>
      <c r="J5" s="35"/>
      <c r="K5" s="36"/>
      <c r="L5" s="35"/>
      <c r="M5" s="37"/>
      <c r="N5" s="23">
        <f>$M$4*F5</f>
        <v>136515.64587380868</v>
      </c>
      <c r="O5" s="18">
        <v>5.3449999999999998</v>
      </c>
      <c r="P5" s="18">
        <f t="shared" si="0"/>
        <v>136511.29999999999</v>
      </c>
    </row>
    <row r="6" spans="1:19">
      <c r="A6" s="7" t="s">
        <v>21</v>
      </c>
      <c r="B6" s="7" t="s">
        <v>17</v>
      </c>
      <c r="C6" s="7" t="s">
        <v>18</v>
      </c>
      <c r="D6" s="7" t="s">
        <v>19</v>
      </c>
      <c r="E6" s="15" t="s">
        <v>714</v>
      </c>
      <c r="F6" s="16">
        <v>50000</v>
      </c>
      <c r="G6" s="17">
        <v>42805</v>
      </c>
      <c r="H6" s="7" t="s">
        <v>24</v>
      </c>
      <c r="I6" s="34" t="s">
        <v>736</v>
      </c>
      <c r="J6" s="35">
        <v>165475.76</v>
      </c>
      <c r="K6" s="36">
        <v>2.4134500000000001</v>
      </c>
      <c r="L6" s="35">
        <f>+J6/(F6+F7)</f>
        <v>2.2081099546303711</v>
      </c>
      <c r="M6" s="37">
        <f>L6*K6</f>
        <v>5.3291629700026695</v>
      </c>
      <c r="N6" s="23">
        <f>$M$6*F6</f>
        <v>266458.14850013348</v>
      </c>
      <c r="O6" s="18">
        <v>5.3289999999999997</v>
      </c>
      <c r="P6" s="18">
        <f t="shared" si="0"/>
        <v>266450</v>
      </c>
    </row>
    <row r="7" spans="1:19">
      <c r="A7" s="7" t="s">
        <v>21</v>
      </c>
      <c r="B7" s="7" t="s">
        <v>17</v>
      </c>
      <c r="C7" s="7" t="s">
        <v>18</v>
      </c>
      <c r="D7" s="7" t="s">
        <v>19</v>
      </c>
      <c r="E7" s="15" t="s">
        <v>714</v>
      </c>
      <c r="F7" s="16">
        <v>24940</v>
      </c>
      <c r="G7" s="17">
        <v>42807</v>
      </c>
      <c r="H7" s="7" t="s">
        <v>25</v>
      </c>
      <c r="I7" s="34"/>
      <c r="J7" s="35"/>
      <c r="K7" s="36"/>
      <c r="L7" s="35"/>
      <c r="M7" s="37"/>
      <c r="N7" s="23">
        <f>$M$6*F7</f>
        <v>132909.32447186657</v>
      </c>
      <c r="O7" s="18">
        <v>5.3289999999999997</v>
      </c>
      <c r="P7" s="18">
        <f t="shared" si="0"/>
        <v>132905.25999999998</v>
      </c>
    </row>
    <row r="8" spans="1:19">
      <c r="A8" s="7" t="s">
        <v>26</v>
      </c>
      <c r="B8" s="7" t="s">
        <v>27</v>
      </c>
      <c r="C8" s="7" t="s">
        <v>18</v>
      </c>
      <c r="D8" s="7" t="s">
        <v>19</v>
      </c>
      <c r="E8" s="15" t="s">
        <v>714</v>
      </c>
      <c r="F8" s="16">
        <v>25000</v>
      </c>
      <c r="G8" s="17">
        <v>42825</v>
      </c>
      <c r="H8" s="7" t="s">
        <v>30</v>
      </c>
      <c r="I8" s="34" t="s">
        <v>736</v>
      </c>
      <c r="J8" s="35">
        <v>231010.47</v>
      </c>
      <c r="K8" s="36">
        <v>2.4340000000000002</v>
      </c>
      <c r="L8" s="35">
        <f>J8/(F8+F9+F10+F11)</f>
        <v>2.2849700296735906</v>
      </c>
      <c r="M8" s="37">
        <f>L8*K8</f>
        <v>5.5616170522255199</v>
      </c>
      <c r="N8" s="23">
        <f>$M$8*F8</f>
        <v>139040.42630563799</v>
      </c>
      <c r="O8" s="18">
        <v>5.5620000000000003</v>
      </c>
      <c r="P8" s="18">
        <f t="shared" si="0"/>
        <v>139050</v>
      </c>
    </row>
    <row r="9" spans="1:19">
      <c r="A9" s="7" t="s">
        <v>26</v>
      </c>
      <c r="B9" s="7" t="s">
        <v>27</v>
      </c>
      <c r="C9" s="7" t="s">
        <v>18</v>
      </c>
      <c r="D9" s="7" t="s">
        <v>19</v>
      </c>
      <c r="E9" s="15" t="s">
        <v>714</v>
      </c>
      <c r="F9" s="16">
        <v>25140</v>
      </c>
      <c r="G9" s="17">
        <v>42825</v>
      </c>
      <c r="H9" s="7" t="s">
        <v>29</v>
      </c>
      <c r="I9" s="34"/>
      <c r="J9" s="35"/>
      <c r="K9" s="36"/>
      <c r="L9" s="35"/>
      <c r="M9" s="37"/>
      <c r="N9" s="23">
        <f t="shared" ref="N9:N11" si="1">$M$8*F9</f>
        <v>139819.05269294957</v>
      </c>
      <c r="O9" s="18">
        <v>5.5620000000000003</v>
      </c>
      <c r="P9" s="18">
        <f t="shared" si="0"/>
        <v>139828.68</v>
      </c>
    </row>
    <row r="10" spans="1:19">
      <c r="A10" s="7" t="s">
        <v>26</v>
      </c>
      <c r="B10" s="7" t="s">
        <v>27</v>
      </c>
      <c r="C10" s="7" t="s">
        <v>18</v>
      </c>
      <c r="D10" s="7" t="s">
        <v>19</v>
      </c>
      <c r="E10" s="15" t="s">
        <v>714</v>
      </c>
      <c r="F10" s="16">
        <v>25400</v>
      </c>
      <c r="G10" s="17">
        <v>42825</v>
      </c>
      <c r="H10" s="7" t="s">
        <v>31</v>
      </c>
      <c r="I10" s="34"/>
      <c r="J10" s="35"/>
      <c r="K10" s="36"/>
      <c r="L10" s="35"/>
      <c r="M10" s="37"/>
      <c r="N10" s="23">
        <f t="shared" si="1"/>
        <v>141265.07312652821</v>
      </c>
      <c r="O10" s="18">
        <v>5.5620000000000003</v>
      </c>
      <c r="P10" s="18">
        <f t="shared" si="0"/>
        <v>141274.80000000002</v>
      </c>
    </row>
    <row r="11" spans="1:19">
      <c r="A11" s="7" t="s">
        <v>26</v>
      </c>
      <c r="B11" s="7" t="s">
        <v>27</v>
      </c>
      <c r="C11" s="7" t="s">
        <v>18</v>
      </c>
      <c r="D11" s="7" t="s">
        <v>19</v>
      </c>
      <c r="E11" s="15" t="s">
        <v>714</v>
      </c>
      <c r="F11" s="16">
        <v>25560</v>
      </c>
      <c r="G11" s="17">
        <v>42825</v>
      </c>
      <c r="H11" s="7" t="s">
        <v>28</v>
      </c>
      <c r="I11" s="34"/>
      <c r="J11" s="35"/>
      <c r="K11" s="36"/>
      <c r="L11" s="35"/>
      <c r="M11" s="37"/>
      <c r="N11" s="23">
        <f t="shared" si="1"/>
        <v>142154.93185488429</v>
      </c>
      <c r="O11" s="18">
        <v>5.5620000000000003</v>
      </c>
      <c r="P11" s="18">
        <f t="shared" si="0"/>
        <v>142164.72</v>
      </c>
    </row>
    <row r="12" spans="1:19">
      <c r="A12" s="7" t="s">
        <v>26</v>
      </c>
      <c r="B12" s="7" t="s">
        <v>27</v>
      </c>
      <c r="C12" s="7" t="s">
        <v>18</v>
      </c>
      <c r="D12" s="7" t="s">
        <v>19</v>
      </c>
      <c r="E12" s="15" t="s">
        <v>714</v>
      </c>
      <c r="F12" s="16">
        <v>50438</v>
      </c>
      <c r="G12" s="17">
        <v>42873</v>
      </c>
      <c r="H12" s="7" t="s">
        <v>32</v>
      </c>
      <c r="I12" s="21" t="s">
        <v>736</v>
      </c>
      <c r="J12" s="22">
        <v>115299.58</v>
      </c>
      <c r="K12" s="26">
        <v>2.4330500000000002</v>
      </c>
      <c r="L12" s="22">
        <f>J12/F12</f>
        <v>2.2859665331694359</v>
      </c>
      <c r="M12" s="23">
        <f>L12*K12</f>
        <v>5.5618708735278961</v>
      </c>
      <c r="N12" s="23">
        <f>M12*F12</f>
        <v>280529.64311900001</v>
      </c>
      <c r="O12" s="18">
        <v>5.5620000000000003</v>
      </c>
      <c r="P12" s="18">
        <f t="shared" si="0"/>
        <v>280536.15600000002</v>
      </c>
    </row>
    <row r="13" spans="1:19">
      <c r="A13" s="7" t="s">
        <v>26</v>
      </c>
      <c r="B13" s="7" t="s">
        <v>27</v>
      </c>
      <c r="C13" s="7" t="s">
        <v>18</v>
      </c>
      <c r="D13" s="7" t="s">
        <v>19</v>
      </c>
      <c r="E13" s="15" t="s">
        <v>714</v>
      </c>
      <c r="F13" s="16">
        <v>24700</v>
      </c>
      <c r="G13" s="17">
        <v>42889</v>
      </c>
      <c r="H13" s="7" t="s">
        <v>33</v>
      </c>
      <c r="I13" s="34" t="s">
        <v>736</v>
      </c>
      <c r="J13" s="35">
        <f>115253.89+113243.11</f>
        <v>228497</v>
      </c>
      <c r="K13" s="36">
        <v>2.4296000000000002</v>
      </c>
      <c r="L13" s="35">
        <f>J13/(F14+F13+F15)</f>
        <v>2.2849699999999999</v>
      </c>
      <c r="M13" s="37">
        <f>L13*K13</f>
        <v>5.5515631120000002</v>
      </c>
      <c r="N13" s="23">
        <f>$M$13*F13</f>
        <v>137123.6088664</v>
      </c>
      <c r="O13" s="18">
        <v>5.5519999999999996</v>
      </c>
      <c r="P13" s="18">
        <f t="shared" si="0"/>
        <v>137134.39999999999</v>
      </c>
    </row>
    <row r="14" spans="1:19">
      <c r="A14" s="7" t="s">
        <v>26</v>
      </c>
      <c r="B14" s="7" t="s">
        <v>27</v>
      </c>
      <c r="C14" s="7" t="s">
        <v>18</v>
      </c>
      <c r="D14" s="7" t="s">
        <v>19</v>
      </c>
      <c r="E14" s="15" t="s">
        <v>714</v>
      </c>
      <c r="F14" s="16">
        <v>50440</v>
      </c>
      <c r="G14" s="17">
        <v>42891</v>
      </c>
      <c r="H14" s="7" t="s">
        <v>34</v>
      </c>
      <c r="I14" s="34"/>
      <c r="J14" s="35"/>
      <c r="K14" s="36"/>
      <c r="L14" s="35"/>
      <c r="M14" s="37"/>
      <c r="N14" s="24">
        <f t="shared" ref="N14:N15" si="2">$M$13*F14</f>
        <v>280020.84336927999</v>
      </c>
      <c r="O14" s="18">
        <v>5.5519999999999996</v>
      </c>
      <c r="P14" s="18">
        <f t="shared" si="0"/>
        <v>280042.88</v>
      </c>
    </row>
    <row r="15" spans="1:19">
      <c r="A15" s="7" t="s">
        <v>26</v>
      </c>
      <c r="B15" s="7" t="s">
        <v>27</v>
      </c>
      <c r="C15" s="7" t="s">
        <v>18</v>
      </c>
      <c r="D15" s="7" t="s">
        <v>19</v>
      </c>
      <c r="E15" s="15" t="s">
        <v>714</v>
      </c>
      <c r="F15" s="16">
        <v>24860</v>
      </c>
      <c r="G15" s="17">
        <v>42892</v>
      </c>
      <c r="H15" s="7" t="s">
        <v>35</v>
      </c>
      <c r="I15" s="34"/>
      <c r="J15" s="35"/>
      <c r="K15" s="36"/>
      <c r="L15" s="35"/>
      <c r="M15" s="37"/>
      <c r="N15" s="24">
        <f t="shared" si="2"/>
        <v>138011.85896432001</v>
      </c>
      <c r="O15" s="18">
        <v>5.5519999999999996</v>
      </c>
      <c r="P15" s="18">
        <f t="shared" si="0"/>
        <v>138022.72</v>
      </c>
    </row>
    <row r="16" spans="1:19">
      <c r="A16" s="7" t="s">
        <v>36</v>
      </c>
      <c r="B16" s="7" t="s">
        <v>27</v>
      </c>
      <c r="C16" s="7" t="s">
        <v>18</v>
      </c>
      <c r="D16" s="7" t="s">
        <v>19</v>
      </c>
      <c r="E16" s="15" t="s">
        <v>714</v>
      </c>
      <c r="F16" s="16">
        <v>25080</v>
      </c>
      <c r="G16" s="17">
        <v>42898</v>
      </c>
      <c r="H16" s="7" t="s">
        <v>38</v>
      </c>
      <c r="I16" s="34" t="s">
        <v>736</v>
      </c>
      <c r="J16" s="35">
        <v>112717.58</v>
      </c>
      <c r="K16" s="36">
        <v>2.7149000000000001</v>
      </c>
      <c r="L16" s="35">
        <f>J16/(F16+F17)</f>
        <v>2.2267400237060451</v>
      </c>
      <c r="M16" s="37">
        <f>L16*K16</f>
        <v>6.0453764903595424</v>
      </c>
      <c r="N16" s="23">
        <f>$M$16*F16</f>
        <v>151618.04237821733</v>
      </c>
      <c r="O16" s="18">
        <v>6.0449999999999999</v>
      </c>
      <c r="P16" s="18">
        <f t="shared" si="0"/>
        <v>151608.6</v>
      </c>
    </row>
    <row r="17" spans="1:22">
      <c r="A17" s="7" t="s">
        <v>36</v>
      </c>
      <c r="B17" s="7" t="s">
        <v>27</v>
      </c>
      <c r="C17" s="7" t="s">
        <v>18</v>
      </c>
      <c r="D17" s="7" t="s">
        <v>19</v>
      </c>
      <c r="E17" s="15" t="s">
        <v>714</v>
      </c>
      <c r="F17" s="16">
        <v>25540</v>
      </c>
      <c r="G17" s="17">
        <v>42898</v>
      </c>
      <c r="H17" s="7" t="s">
        <v>37</v>
      </c>
      <c r="I17" s="34"/>
      <c r="J17" s="35"/>
      <c r="K17" s="36"/>
      <c r="L17" s="35"/>
      <c r="M17" s="37"/>
      <c r="N17" s="24">
        <f>$M$16*F17</f>
        <v>154398.91556378271</v>
      </c>
      <c r="O17" s="18">
        <v>6.0449999999999999</v>
      </c>
      <c r="P17" s="18">
        <f t="shared" si="0"/>
        <v>154389.29999999999</v>
      </c>
    </row>
    <row r="18" spans="1:22">
      <c r="A18" s="7" t="s">
        <v>39</v>
      </c>
      <c r="B18" s="7" t="s">
        <v>17</v>
      </c>
      <c r="C18" s="7" t="s">
        <v>18</v>
      </c>
      <c r="D18" s="7" t="s">
        <v>19</v>
      </c>
      <c r="E18" s="15" t="s">
        <v>714</v>
      </c>
      <c r="F18" s="16">
        <v>50880</v>
      </c>
      <c r="G18" s="17">
        <v>42909</v>
      </c>
      <c r="H18" s="7" t="s">
        <v>40</v>
      </c>
      <c r="I18" s="21" t="s">
        <v>736</v>
      </c>
      <c r="J18" s="22">
        <v>113698.48</v>
      </c>
      <c r="K18" s="26">
        <v>2.7364000000000002</v>
      </c>
      <c r="L18" s="22">
        <f>J18/F18</f>
        <v>2.2346399371069183</v>
      </c>
      <c r="M18" s="23">
        <f>L18*K18</f>
        <v>6.114868723899372</v>
      </c>
      <c r="N18" s="23">
        <f>M18*F18</f>
        <v>311124.52067200007</v>
      </c>
      <c r="O18" s="18">
        <v>6.1148688959999999</v>
      </c>
      <c r="P18" s="18">
        <f t="shared" si="0"/>
        <v>311124.52942848002</v>
      </c>
    </row>
    <row r="19" spans="1:22">
      <c r="A19" s="7" t="s">
        <v>41</v>
      </c>
      <c r="B19" s="7" t="s">
        <v>27</v>
      </c>
      <c r="C19" s="7" t="s">
        <v>18</v>
      </c>
      <c r="D19" s="7" t="s">
        <v>19</v>
      </c>
      <c r="E19" s="15" t="s">
        <v>714</v>
      </c>
      <c r="F19" s="16">
        <v>25220</v>
      </c>
      <c r="G19" s="17">
        <v>42922</v>
      </c>
      <c r="H19" s="7" t="s">
        <v>43</v>
      </c>
      <c r="I19" s="34" t="s">
        <v>736</v>
      </c>
      <c r="J19" s="35">
        <v>110462.98</v>
      </c>
      <c r="K19" s="36">
        <v>2.7616499999999999</v>
      </c>
      <c r="L19" s="35">
        <f>J19/(F19+F20)</f>
        <v>2.1847899525316454</v>
      </c>
      <c r="M19" s="37">
        <f>L19*K19</f>
        <v>6.0336251724090184</v>
      </c>
      <c r="N19" s="23">
        <f>$M$19*F19</f>
        <v>152168.02684815545</v>
      </c>
      <c r="O19" s="18">
        <v>6.0339999999999998</v>
      </c>
      <c r="P19" s="18">
        <f t="shared" si="0"/>
        <v>152177.47999999998</v>
      </c>
    </row>
    <row r="20" spans="1:22">
      <c r="A20" s="7" t="s">
        <v>41</v>
      </c>
      <c r="B20" s="7" t="s">
        <v>27</v>
      </c>
      <c r="C20" s="7" t="s">
        <v>18</v>
      </c>
      <c r="D20" s="7" t="s">
        <v>19</v>
      </c>
      <c r="E20" s="15" t="s">
        <v>714</v>
      </c>
      <c r="F20" s="16">
        <v>25340</v>
      </c>
      <c r="G20" s="17">
        <v>42923</v>
      </c>
      <c r="H20" s="7" t="s">
        <v>42</v>
      </c>
      <c r="I20" s="34"/>
      <c r="J20" s="35"/>
      <c r="K20" s="36"/>
      <c r="L20" s="35"/>
      <c r="M20" s="37"/>
      <c r="N20" s="23">
        <f>$M$19*F20</f>
        <v>152892.06186884452</v>
      </c>
      <c r="O20" s="18">
        <v>6.0339999999999998</v>
      </c>
      <c r="P20" s="18">
        <f t="shared" si="0"/>
        <v>152901.56</v>
      </c>
    </row>
    <row r="21" spans="1:22">
      <c r="A21" s="7" t="s">
        <v>41</v>
      </c>
      <c r="B21" s="7" t="s">
        <v>27</v>
      </c>
      <c r="C21" s="7" t="s">
        <v>18</v>
      </c>
      <c r="D21" s="7" t="s">
        <v>19</v>
      </c>
      <c r="E21" s="15" t="s">
        <v>714</v>
      </c>
      <c r="F21" s="16">
        <v>50320</v>
      </c>
      <c r="G21" s="17">
        <v>42940</v>
      </c>
      <c r="H21" s="7" t="s">
        <v>44</v>
      </c>
      <c r="I21" s="34" t="s">
        <v>736</v>
      </c>
      <c r="J21" s="35">
        <v>165213.82</v>
      </c>
      <c r="K21" s="36">
        <v>2.7616499999999999</v>
      </c>
      <c r="L21" s="35">
        <f>J21/(F21+F22)</f>
        <v>2.1847900026448031</v>
      </c>
      <c r="M21" s="37">
        <f>L21*K21</f>
        <v>6.0336253108040205</v>
      </c>
      <c r="N21" s="23">
        <f>$M$21*F21</f>
        <v>303612.02563965833</v>
      </c>
      <c r="O21" s="18">
        <v>6.0339999999999998</v>
      </c>
      <c r="P21" s="18">
        <f t="shared" si="0"/>
        <v>303630.88</v>
      </c>
    </row>
    <row r="22" spans="1:22">
      <c r="A22" s="7" t="s">
        <v>41</v>
      </c>
      <c r="B22" s="7" t="s">
        <v>27</v>
      </c>
      <c r="C22" s="7" t="s">
        <v>18</v>
      </c>
      <c r="D22" s="7" t="s">
        <v>19</v>
      </c>
      <c r="E22" s="15" t="s">
        <v>714</v>
      </c>
      <c r="F22" s="16">
        <v>25300</v>
      </c>
      <c r="G22" s="17">
        <v>42942</v>
      </c>
      <c r="H22" s="7" t="s">
        <v>45</v>
      </c>
      <c r="I22" s="34"/>
      <c r="J22" s="35"/>
      <c r="K22" s="36"/>
      <c r="L22" s="35"/>
      <c r="M22" s="37"/>
      <c r="N22" s="23">
        <f>$M$21*F22</f>
        <v>152650.72036334171</v>
      </c>
      <c r="O22" s="18">
        <v>6.0339999999999998</v>
      </c>
      <c r="P22" s="18">
        <f t="shared" si="0"/>
        <v>152660.19999999998</v>
      </c>
    </row>
    <row r="23" spans="1:22">
      <c r="A23" s="7" t="s">
        <v>46</v>
      </c>
      <c r="B23" s="7" t="s">
        <v>17</v>
      </c>
      <c r="C23" s="7" t="s">
        <v>18</v>
      </c>
      <c r="D23" s="7" t="s">
        <v>19</v>
      </c>
      <c r="E23" s="15" t="s">
        <v>714</v>
      </c>
      <c r="F23" s="16">
        <v>50380</v>
      </c>
      <c r="G23" s="17">
        <v>42964</v>
      </c>
      <c r="H23" s="7" t="s">
        <v>47</v>
      </c>
      <c r="I23" s="34" t="s">
        <v>736</v>
      </c>
      <c r="J23" s="35">
        <v>154167.07999999999</v>
      </c>
      <c r="K23" s="36">
        <v>2.7983500000000001</v>
      </c>
      <c r="L23" s="35">
        <f>J23/(F23+F24)</f>
        <v>2.0333299920865207</v>
      </c>
      <c r="M23" s="37">
        <f>L23*K23</f>
        <v>5.6899689833553149</v>
      </c>
      <c r="N23" s="23">
        <f>$M$23*F23</f>
        <v>286660.63738144079</v>
      </c>
      <c r="O23" s="18">
        <v>5.69</v>
      </c>
      <c r="P23" s="18">
        <f t="shared" si="0"/>
        <v>286662.2</v>
      </c>
    </row>
    <row r="24" spans="1:22">
      <c r="A24" s="7" t="s">
        <v>46</v>
      </c>
      <c r="B24" s="7" t="s">
        <v>17</v>
      </c>
      <c r="C24" s="7" t="s">
        <v>18</v>
      </c>
      <c r="D24" s="7" t="s">
        <v>19</v>
      </c>
      <c r="E24" s="15" t="s">
        <v>714</v>
      </c>
      <c r="F24" s="16">
        <v>25440</v>
      </c>
      <c r="G24" s="17">
        <v>42965</v>
      </c>
      <c r="H24" s="7" t="s">
        <v>48</v>
      </c>
      <c r="I24" s="34"/>
      <c r="J24" s="35"/>
      <c r="K24" s="36"/>
      <c r="L24" s="35"/>
      <c r="M24" s="37"/>
      <c r="N24" s="23">
        <f>$M$23*F24</f>
        <v>144752.81093655922</v>
      </c>
      <c r="O24" s="18">
        <v>5.69</v>
      </c>
      <c r="P24" s="18">
        <f t="shared" si="0"/>
        <v>144753.60000000001</v>
      </c>
    </row>
    <row r="25" spans="1:22">
      <c r="A25" s="7" t="s">
        <v>46</v>
      </c>
      <c r="B25" s="7" t="s">
        <v>17</v>
      </c>
      <c r="C25" s="7" t="s">
        <v>18</v>
      </c>
      <c r="D25" s="7" t="s">
        <v>19</v>
      </c>
      <c r="E25" s="15" t="s">
        <v>714</v>
      </c>
      <c r="F25" s="16">
        <v>50460</v>
      </c>
      <c r="G25" s="17">
        <v>42991</v>
      </c>
      <c r="H25" s="7" t="s">
        <v>49</v>
      </c>
      <c r="I25" s="21" t="s">
        <v>736</v>
      </c>
      <c r="J25" s="22">
        <v>102601.83</v>
      </c>
      <c r="K25" s="26">
        <v>2.8151999999999999</v>
      </c>
      <c r="L25" s="22">
        <f>J25/F25</f>
        <v>2.0333299643281806</v>
      </c>
      <c r="M25" s="23">
        <f>L25*K25</f>
        <v>5.7242305155766937</v>
      </c>
      <c r="N25" s="23">
        <f>M25*F25</f>
        <v>288844.67181599996</v>
      </c>
      <c r="O25" s="18">
        <v>5.7240000000000002</v>
      </c>
      <c r="P25" s="18">
        <f t="shared" si="0"/>
        <v>288833.04000000004</v>
      </c>
    </row>
    <row r="26" spans="1:22">
      <c r="A26" s="7" t="s">
        <v>50</v>
      </c>
      <c r="B26" s="7" t="s">
        <v>17</v>
      </c>
      <c r="C26" s="7" t="s">
        <v>18</v>
      </c>
      <c r="D26" s="7" t="s">
        <v>19</v>
      </c>
      <c r="E26" s="15" t="s">
        <v>714</v>
      </c>
      <c r="F26" s="16">
        <v>25140</v>
      </c>
      <c r="G26" s="17">
        <v>43007</v>
      </c>
      <c r="H26" s="7" t="s">
        <v>51</v>
      </c>
      <c r="I26" s="34" t="s">
        <v>736</v>
      </c>
      <c r="J26" s="35">
        <v>100705.92</v>
      </c>
      <c r="K26" s="36">
        <v>2.8105500000000001</v>
      </c>
      <c r="L26" s="35">
        <f>J26/(F27+F26)</f>
        <v>2.0013100158982513</v>
      </c>
      <c r="M26" s="37">
        <f>L26*L26</f>
        <v>4.0052417797346589</v>
      </c>
      <c r="N26" s="23">
        <f>M26*F26</f>
        <v>100691.77834252933</v>
      </c>
      <c r="O26" s="18">
        <v>4.0049999999999999</v>
      </c>
      <c r="P26" s="18">
        <f t="shared" si="0"/>
        <v>100685.7</v>
      </c>
      <c r="V26" s="27"/>
    </row>
    <row r="27" spans="1:22">
      <c r="A27" s="7" t="s">
        <v>50</v>
      </c>
      <c r="B27" s="7" t="s">
        <v>17</v>
      </c>
      <c r="C27" s="7" t="s">
        <v>18</v>
      </c>
      <c r="D27" s="7" t="s">
        <v>19</v>
      </c>
      <c r="E27" s="15" t="s">
        <v>714</v>
      </c>
      <c r="F27" s="16">
        <v>25180</v>
      </c>
      <c r="G27" s="17">
        <v>43007</v>
      </c>
      <c r="H27" s="7" t="s">
        <v>52</v>
      </c>
      <c r="I27" s="34"/>
      <c r="J27" s="35"/>
      <c r="K27" s="36"/>
      <c r="L27" s="35"/>
      <c r="M27" s="37"/>
      <c r="N27" s="23">
        <f>M26*F27</f>
        <v>100851.98801371871</v>
      </c>
      <c r="O27" s="18">
        <v>4.0049999999999999</v>
      </c>
      <c r="P27" s="18">
        <f t="shared" si="0"/>
        <v>100845.9</v>
      </c>
    </row>
    <row r="28" spans="1:22">
      <c r="A28" s="7" t="s">
        <v>50</v>
      </c>
      <c r="B28" s="7" t="s">
        <v>17</v>
      </c>
      <c r="C28" s="7" t="s">
        <v>18</v>
      </c>
      <c r="D28" s="7" t="s">
        <v>19</v>
      </c>
      <c r="E28" s="15" t="s">
        <v>714</v>
      </c>
      <c r="F28" s="16">
        <v>24800</v>
      </c>
      <c r="G28" s="17">
        <v>43012</v>
      </c>
      <c r="H28" s="7" t="s">
        <v>54</v>
      </c>
      <c r="I28" s="34" t="s">
        <v>736</v>
      </c>
      <c r="J28" s="35">
        <v>149697.98000000001</v>
      </c>
      <c r="K28" s="36">
        <v>2.8967999999999998</v>
      </c>
      <c r="L28" s="35">
        <f>J28/(F28+F29+F30)</f>
        <v>2.0013098930481283</v>
      </c>
      <c r="M28" s="37">
        <f>L28*K28</f>
        <v>5.7973944981818182</v>
      </c>
      <c r="N28" s="23">
        <f>$M$28*F28</f>
        <v>143775.38355490909</v>
      </c>
      <c r="O28" s="18">
        <v>5.7969999999999997</v>
      </c>
      <c r="P28" s="18">
        <f t="shared" si="0"/>
        <v>143765.6</v>
      </c>
    </row>
    <row r="29" spans="1:22">
      <c r="A29" s="7" t="s">
        <v>50</v>
      </c>
      <c r="B29" s="7" t="s">
        <v>17</v>
      </c>
      <c r="C29" s="7" t="s">
        <v>18</v>
      </c>
      <c r="D29" s="7" t="s">
        <v>19</v>
      </c>
      <c r="E29" s="15" t="s">
        <v>714</v>
      </c>
      <c r="F29" s="16">
        <v>24960</v>
      </c>
      <c r="G29" s="17">
        <v>43013</v>
      </c>
      <c r="H29" s="7" t="s">
        <v>53</v>
      </c>
      <c r="I29" s="34"/>
      <c r="J29" s="35"/>
      <c r="K29" s="36"/>
      <c r="L29" s="35"/>
      <c r="M29" s="37"/>
      <c r="N29" s="23">
        <f t="shared" ref="N29:N30" si="3">$M$28*F29</f>
        <v>144702.96667461819</v>
      </c>
      <c r="O29" s="18">
        <v>5.7969999999999997</v>
      </c>
      <c r="P29" s="18">
        <f t="shared" si="0"/>
        <v>144693.12</v>
      </c>
    </row>
    <row r="30" spans="1:22">
      <c r="A30" s="7" t="s">
        <v>50</v>
      </c>
      <c r="B30" s="7" t="s">
        <v>17</v>
      </c>
      <c r="C30" s="7" t="s">
        <v>18</v>
      </c>
      <c r="D30" s="7" t="s">
        <v>19</v>
      </c>
      <c r="E30" s="15" t="s">
        <v>714</v>
      </c>
      <c r="F30" s="16">
        <v>25040</v>
      </c>
      <c r="G30" s="17">
        <v>43014</v>
      </c>
      <c r="H30" s="7" t="s">
        <v>55</v>
      </c>
      <c r="I30" s="34"/>
      <c r="J30" s="35"/>
      <c r="K30" s="36"/>
      <c r="L30" s="35"/>
      <c r="M30" s="37"/>
      <c r="N30" s="23">
        <f t="shared" si="3"/>
        <v>145166.75823447274</v>
      </c>
      <c r="O30" s="18">
        <v>5.7969999999999997</v>
      </c>
      <c r="P30" s="18">
        <f t="shared" si="0"/>
        <v>145156.88</v>
      </c>
    </row>
    <row r="31" spans="1:22">
      <c r="A31" s="7" t="s">
        <v>56</v>
      </c>
      <c r="B31" s="7" t="s">
        <v>17</v>
      </c>
      <c r="C31" s="7" t="s">
        <v>18</v>
      </c>
      <c r="D31" s="7" t="s">
        <v>19</v>
      </c>
      <c r="E31" s="15" t="s">
        <v>714</v>
      </c>
      <c r="F31" s="16">
        <v>24300</v>
      </c>
      <c r="G31" s="17">
        <v>43019</v>
      </c>
      <c r="H31" s="7" t="s">
        <v>58</v>
      </c>
      <c r="I31" s="34" t="s">
        <v>736</v>
      </c>
      <c r="J31" s="35">
        <v>153539.70000000001</v>
      </c>
      <c r="K31" s="36">
        <v>2.8974000000000002</v>
      </c>
      <c r="L31" s="35">
        <f>J31/(F31+F32+F33)</f>
        <v>2.0726201403887692</v>
      </c>
      <c r="M31" s="37">
        <f>L31*K31</f>
        <v>6.0052095947624204</v>
      </c>
      <c r="N31" s="23">
        <f>$M$31*F31</f>
        <v>145926.59315272683</v>
      </c>
      <c r="O31" s="18">
        <v>6.0049999999999999</v>
      </c>
      <c r="P31" s="18">
        <f t="shared" si="0"/>
        <v>145921.5</v>
      </c>
    </row>
    <row r="32" spans="1:22">
      <c r="A32" s="7" t="s">
        <v>56</v>
      </c>
      <c r="B32" s="7" t="s">
        <v>17</v>
      </c>
      <c r="C32" s="7" t="s">
        <v>18</v>
      </c>
      <c r="D32" s="7" t="s">
        <v>19</v>
      </c>
      <c r="E32" s="15" t="s">
        <v>714</v>
      </c>
      <c r="F32" s="16">
        <v>24820</v>
      </c>
      <c r="G32" s="17">
        <v>43020</v>
      </c>
      <c r="H32" s="7" t="s">
        <v>57</v>
      </c>
      <c r="I32" s="34"/>
      <c r="J32" s="35"/>
      <c r="K32" s="36"/>
      <c r="L32" s="35"/>
      <c r="M32" s="37"/>
      <c r="N32" s="23">
        <f t="shared" ref="N32:N33" si="4">$M$31*F32</f>
        <v>149049.30214200329</v>
      </c>
      <c r="O32" s="18">
        <v>6.0049999999999999</v>
      </c>
      <c r="P32" s="18">
        <f t="shared" si="0"/>
        <v>149044.1</v>
      </c>
    </row>
    <row r="33" spans="1:16">
      <c r="A33" s="7" t="s">
        <v>56</v>
      </c>
      <c r="B33" s="7" t="s">
        <v>17</v>
      </c>
      <c r="C33" s="7" t="s">
        <v>18</v>
      </c>
      <c r="D33" s="7" t="s">
        <v>19</v>
      </c>
      <c r="E33" s="15" t="s">
        <v>714</v>
      </c>
      <c r="F33" s="16">
        <v>24960</v>
      </c>
      <c r="G33" s="17">
        <v>43020</v>
      </c>
      <c r="H33" s="7" t="s">
        <v>59</v>
      </c>
      <c r="I33" s="34"/>
      <c r="J33" s="35"/>
      <c r="K33" s="36"/>
      <c r="L33" s="35"/>
      <c r="M33" s="37"/>
      <c r="N33" s="23">
        <f t="shared" si="4"/>
        <v>149890.03148527001</v>
      </c>
      <c r="O33" s="18">
        <v>6.0049999999999999</v>
      </c>
      <c r="P33" s="18">
        <f t="shared" si="0"/>
        <v>149884.79999999999</v>
      </c>
    </row>
    <row r="34" spans="1:16">
      <c r="A34" s="7" t="s">
        <v>56</v>
      </c>
      <c r="B34" s="7" t="s">
        <v>17</v>
      </c>
      <c r="C34" s="7" t="s">
        <v>18</v>
      </c>
      <c r="D34" s="7" t="s">
        <v>19</v>
      </c>
      <c r="E34" s="15" t="s">
        <v>714</v>
      </c>
      <c r="F34" s="16">
        <v>23980</v>
      </c>
      <c r="G34" s="17">
        <v>43031</v>
      </c>
      <c r="H34" s="7" t="s">
        <v>61</v>
      </c>
      <c r="I34" s="34" t="s">
        <v>736</v>
      </c>
      <c r="J34" s="35">
        <v>101682.74</v>
      </c>
      <c r="K34" s="36">
        <v>2.8961000000000001</v>
      </c>
      <c r="L34" s="35">
        <f>J34/(F34+F35)</f>
        <v>2.0726200570729718</v>
      </c>
      <c r="M34" s="37">
        <f>L34*K34</f>
        <v>6.0025149472890336</v>
      </c>
      <c r="N34" s="23">
        <f>$M$34*F34</f>
        <v>143940.30843599103</v>
      </c>
      <c r="O34" s="18">
        <v>6.0030000000000001</v>
      </c>
      <c r="P34" s="18">
        <f t="shared" si="0"/>
        <v>143951.94</v>
      </c>
    </row>
    <row r="35" spans="1:16">
      <c r="A35" s="7" t="s">
        <v>56</v>
      </c>
      <c r="B35" s="7" t="s">
        <v>17</v>
      </c>
      <c r="C35" s="7" t="s">
        <v>18</v>
      </c>
      <c r="D35" s="7" t="s">
        <v>19</v>
      </c>
      <c r="E35" s="15" t="s">
        <v>714</v>
      </c>
      <c r="F35" s="16">
        <v>25080</v>
      </c>
      <c r="G35" s="17">
        <v>43031</v>
      </c>
      <c r="H35" s="7" t="s">
        <v>60</v>
      </c>
      <c r="I35" s="34"/>
      <c r="J35" s="35"/>
      <c r="K35" s="36"/>
      <c r="L35" s="35"/>
      <c r="M35" s="37"/>
      <c r="N35" s="23">
        <f>$M$34*F35</f>
        <v>150543.07487800895</v>
      </c>
      <c r="O35" s="18">
        <v>6.0030000000000001</v>
      </c>
      <c r="P35" s="18">
        <f t="shared" si="0"/>
        <v>150555.24</v>
      </c>
    </row>
    <row r="36" spans="1:16">
      <c r="A36" s="7" t="s">
        <v>62</v>
      </c>
      <c r="B36" s="7" t="s">
        <v>27</v>
      </c>
      <c r="C36" s="7" t="s">
        <v>18</v>
      </c>
      <c r="D36" s="7" t="s">
        <v>19</v>
      </c>
      <c r="E36" s="15" t="s">
        <v>714</v>
      </c>
      <c r="F36" s="16">
        <v>26000</v>
      </c>
      <c r="G36" s="17">
        <v>43046</v>
      </c>
      <c r="H36" s="7" t="s">
        <v>63</v>
      </c>
      <c r="I36" s="34" t="s">
        <v>736</v>
      </c>
      <c r="J36" s="35">
        <v>160770.74</v>
      </c>
      <c r="K36" s="36">
        <v>2.8938000000000001</v>
      </c>
      <c r="L36" s="35">
        <f>J36/(F36+F37+F38)</f>
        <v>2.1004800104520509</v>
      </c>
      <c r="M36" s="37">
        <f>L36*K36</f>
        <v>6.0783690542461448</v>
      </c>
      <c r="N36" s="23">
        <f>$M$36*F36</f>
        <v>158037.59541039978</v>
      </c>
      <c r="O36" s="18">
        <v>6.0780000000000003</v>
      </c>
      <c r="P36" s="18">
        <f t="shared" si="0"/>
        <v>158028</v>
      </c>
    </row>
    <row r="37" spans="1:16">
      <c r="A37" s="7" t="s">
        <v>62</v>
      </c>
      <c r="B37" s="7" t="s">
        <v>27</v>
      </c>
      <c r="C37" s="7" t="s">
        <v>18</v>
      </c>
      <c r="D37" s="7" t="s">
        <v>19</v>
      </c>
      <c r="E37" s="15" t="s">
        <v>714</v>
      </c>
      <c r="F37" s="16">
        <v>25180</v>
      </c>
      <c r="G37" s="17">
        <v>43047</v>
      </c>
      <c r="H37" s="7" t="s">
        <v>65</v>
      </c>
      <c r="I37" s="34"/>
      <c r="J37" s="35"/>
      <c r="K37" s="36"/>
      <c r="L37" s="35"/>
      <c r="M37" s="37"/>
      <c r="N37" s="23">
        <f t="shared" ref="N37:N38" si="5">$M$36*F37</f>
        <v>153053.33278591794</v>
      </c>
      <c r="O37" s="18">
        <v>6.0780000000000003</v>
      </c>
      <c r="P37" s="18">
        <f t="shared" si="0"/>
        <v>153044.04</v>
      </c>
    </row>
    <row r="38" spans="1:16">
      <c r="A38" s="7" t="s">
        <v>62</v>
      </c>
      <c r="B38" s="7" t="s">
        <v>27</v>
      </c>
      <c r="C38" s="7" t="s">
        <v>18</v>
      </c>
      <c r="D38" s="7" t="s">
        <v>19</v>
      </c>
      <c r="E38" s="15" t="s">
        <v>714</v>
      </c>
      <c r="F38" s="16">
        <v>25360</v>
      </c>
      <c r="G38" s="17">
        <v>43047</v>
      </c>
      <c r="H38" s="7" t="s">
        <v>64</v>
      </c>
      <c r="I38" s="34"/>
      <c r="J38" s="35"/>
      <c r="K38" s="36"/>
      <c r="L38" s="35"/>
      <c r="M38" s="37"/>
      <c r="N38" s="23">
        <f t="shared" si="5"/>
        <v>154147.43921568224</v>
      </c>
      <c r="O38" s="18">
        <v>6.0780000000000003</v>
      </c>
      <c r="P38" s="18">
        <f t="shared" si="0"/>
        <v>154138.08000000002</v>
      </c>
    </row>
    <row r="39" spans="1:16">
      <c r="A39" s="7" t="s">
        <v>62</v>
      </c>
      <c r="B39" s="7" t="s">
        <v>27</v>
      </c>
      <c r="C39" s="7" t="s">
        <v>18</v>
      </c>
      <c r="D39" s="7" t="s">
        <v>19</v>
      </c>
      <c r="E39" s="15" t="s">
        <v>714</v>
      </c>
      <c r="F39" s="16">
        <v>25160</v>
      </c>
      <c r="G39" s="17">
        <v>43054</v>
      </c>
      <c r="H39" s="7" t="s">
        <v>67</v>
      </c>
      <c r="I39" s="34" t="s">
        <v>736</v>
      </c>
      <c r="J39" s="35">
        <v>106242.28</v>
      </c>
      <c r="K39" s="36">
        <v>2.8950999999999998</v>
      </c>
      <c r="L39" s="35">
        <f>J39/(F40+F39)</f>
        <v>2.1004800316330563</v>
      </c>
      <c r="M39" s="37">
        <f>L39*K39</f>
        <v>6.0810997395808606</v>
      </c>
      <c r="N39" s="23">
        <f>$M$39*F39</f>
        <v>153000.46944785444</v>
      </c>
      <c r="O39" s="18">
        <v>6.0810000000000004</v>
      </c>
      <c r="P39" s="18">
        <f t="shared" si="0"/>
        <v>152997.96000000002</v>
      </c>
    </row>
    <row r="40" spans="1:16">
      <c r="A40" s="7" t="s">
        <v>62</v>
      </c>
      <c r="B40" s="7" t="s">
        <v>27</v>
      </c>
      <c r="C40" s="7" t="s">
        <v>18</v>
      </c>
      <c r="D40" s="7" t="s">
        <v>19</v>
      </c>
      <c r="E40" s="15" t="s">
        <v>714</v>
      </c>
      <c r="F40" s="16">
        <v>25420</v>
      </c>
      <c r="G40" s="17">
        <v>43055</v>
      </c>
      <c r="H40" s="7" t="s">
        <v>66</v>
      </c>
      <c r="I40" s="34"/>
      <c r="J40" s="35"/>
      <c r="K40" s="36"/>
      <c r="L40" s="35"/>
      <c r="M40" s="37"/>
      <c r="N40" s="23">
        <f>$M$39*F40</f>
        <v>154581.55538014547</v>
      </c>
      <c r="O40" s="18">
        <v>6.0810000000000004</v>
      </c>
      <c r="P40" s="18">
        <f t="shared" si="0"/>
        <v>154579.02000000002</v>
      </c>
    </row>
    <row r="41" spans="1:16">
      <c r="A41" s="7" t="s">
        <v>68</v>
      </c>
      <c r="B41" s="7" t="s">
        <v>27</v>
      </c>
      <c r="C41" s="7" t="s">
        <v>18</v>
      </c>
      <c r="D41" s="7" t="s">
        <v>19</v>
      </c>
      <c r="E41" s="15" t="s">
        <v>714</v>
      </c>
      <c r="F41" s="16">
        <v>25000</v>
      </c>
      <c r="G41" s="17">
        <v>43083</v>
      </c>
      <c r="H41" s="7" t="s">
        <v>71</v>
      </c>
      <c r="I41" s="34" t="s">
        <v>736</v>
      </c>
      <c r="J41" s="35">
        <v>166371.17000000001</v>
      </c>
      <c r="K41" s="36">
        <v>2.9230999999999998</v>
      </c>
      <c r="L41" s="35">
        <f>+J41/(F41+F42+F43)</f>
        <v>2.2349700429876411</v>
      </c>
      <c r="M41" s="37">
        <f>L41*K41</f>
        <v>6.5330409326571734</v>
      </c>
      <c r="N41" s="23">
        <f>F41*$M$41</f>
        <v>163326.02331642935</v>
      </c>
      <c r="O41" s="18">
        <v>6.5330000000000004</v>
      </c>
      <c r="P41" s="18">
        <f>F41*O41</f>
        <v>163325</v>
      </c>
    </row>
    <row r="42" spans="1:16">
      <c r="A42" s="7" t="s">
        <v>68</v>
      </c>
      <c r="B42" s="7" t="s">
        <v>27</v>
      </c>
      <c r="C42" s="7" t="s">
        <v>18</v>
      </c>
      <c r="D42" s="7" t="s">
        <v>19</v>
      </c>
      <c r="E42" s="15" t="s">
        <v>714</v>
      </c>
      <c r="F42" s="16">
        <v>24960</v>
      </c>
      <c r="G42" s="17">
        <v>43084</v>
      </c>
      <c r="H42" s="7" t="s">
        <v>69</v>
      </c>
      <c r="I42" s="34"/>
      <c r="J42" s="35"/>
      <c r="K42" s="36"/>
      <c r="L42" s="35"/>
      <c r="M42" s="37"/>
      <c r="N42" s="23">
        <f t="shared" ref="N42:N43" si="6">F42*$M$41</f>
        <v>163064.70167912304</v>
      </c>
      <c r="O42" s="18">
        <v>6.5330000000000004</v>
      </c>
      <c r="P42" s="18">
        <f t="shared" si="0"/>
        <v>163063.68000000002</v>
      </c>
    </row>
    <row r="43" spans="1:16">
      <c r="A43" s="7" t="s">
        <v>68</v>
      </c>
      <c r="B43" s="7" t="s">
        <v>27</v>
      </c>
      <c r="C43" s="7" t="s">
        <v>18</v>
      </c>
      <c r="D43" s="7" t="s">
        <v>19</v>
      </c>
      <c r="E43" s="15" t="s">
        <v>714</v>
      </c>
      <c r="F43" s="16">
        <v>24480</v>
      </c>
      <c r="G43" s="17">
        <v>43085</v>
      </c>
      <c r="H43" s="7" t="s">
        <v>70</v>
      </c>
      <c r="I43" s="34"/>
      <c r="J43" s="35"/>
      <c r="K43" s="36"/>
      <c r="L43" s="35"/>
      <c r="M43" s="37"/>
      <c r="N43" s="23">
        <f t="shared" si="6"/>
        <v>159928.8420314476</v>
      </c>
      <c r="O43" s="18">
        <v>6.5330000000000004</v>
      </c>
      <c r="P43" s="18">
        <f t="shared" si="0"/>
        <v>159927.84</v>
      </c>
    </row>
    <row r="44" spans="1:16">
      <c r="A44" s="7" t="s">
        <v>68</v>
      </c>
      <c r="B44" s="7" t="s">
        <v>27</v>
      </c>
      <c r="C44" s="7" t="s">
        <v>18</v>
      </c>
      <c r="D44" s="7" t="s">
        <v>19</v>
      </c>
      <c r="E44" s="15" t="s">
        <v>714</v>
      </c>
      <c r="F44" s="16">
        <v>24820</v>
      </c>
      <c r="G44" s="17">
        <v>43090</v>
      </c>
      <c r="H44" s="7" t="s">
        <v>72</v>
      </c>
      <c r="I44" s="21" t="s">
        <v>736</v>
      </c>
      <c r="J44" s="22">
        <v>55471.96</v>
      </c>
      <c r="K44" s="26">
        <v>2.9125000000000001</v>
      </c>
      <c r="L44" s="22">
        <f>+J44/F44</f>
        <v>2.2349701853344075</v>
      </c>
      <c r="M44" s="23">
        <f>+L44*K44</f>
        <v>6.5093506647864618</v>
      </c>
      <c r="N44" s="23">
        <f>+M44*F44</f>
        <v>161562.08349999998</v>
      </c>
      <c r="O44" s="18">
        <v>6.5090000000000003</v>
      </c>
      <c r="P44" s="18">
        <f t="shared" si="0"/>
        <v>161553.38</v>
      </c>
    </row>
    <row r="45" spans="1:16">
      <c r="A45" s="7" t="s">
        <v>80</v>
      </c>
      <c r="B45" s="7" t="s">
        <v>81</v>
      </c>
      <c r="C45" s="7" t="s">
        <v>82</v>
      </c>
      <c r="D45" s="7" t="s">
        <v>83</v>
      </c>
      <c r="E45" s="15" t="s">
        <v>715</v>
      </c>
      <c r="F45" s="16">
        <v>22880</v>
      </c>
      <c r="G45" s="17">
        <v>42781</v>
      </c>
      <c r="H45" s="7" t="s">
        <v>84</v>
      </c>
      <c r="I45" s="34" t="s">
        <v>736</v>
      </c>
      <c r="J45" s="35">
        <v>113836.47</v>
      </c>
      <c r="K45" s="36">
        <v>2.4217499999999998</v>
      </c>
      <c r="L45" s="35">
        <f>J45/(F45+F46)</f>
        <v>2.4736841304678503</v>
      </c>
      <c r="M45" s="37">
        <f>L45*K45</f>
        <v>5.9906445429605162</v>
      </c>
      <c r="N45" s="23">
        <f>$M$45*F45</f>
        <v>137065.94714293661</v>
      </c>
      <c r="O45" s="18">
        <v>5.9909999999999997</v>
      </c>
      <c r="P45" s="18">
        <f t="shared" si="0"/>
        <v>137074.07999999999</v>
      </c>
    </row>
    <row r="46" spans="1:16">
      <c r="A46" s="7" t="s">
        <v>80</v>
      </c>
      <c r="B46" s="7" t="s">
        <v>81</v>
      </c>
      <c r="C46" s="7" t="s">
        <v>82</v>
      </c>
      <c r="D46" s="7" t="s">
        <v>83</v>
      </c>
      <c r="E46" s="15" t="s">
        <v>715</v>
      </c>
      <c r="F46" s="16">
        <v>23139</v>
      </c>
      <c r="G46" s="17">
        <v>42782</v>
      </c>
      <c r="H46" s="7" t="s">
        <v>85</v>
      </c>
      <c r="I46" s="34"/>
      <c r="J46" s="35"/>
      <c r="K46" s="36"/>
      <c r="L46" s="35"/>
      <c r="M46" s="37"/>
      <c r="N46" s="23">
        <f>$M$45*F46</f>
        <v>138617.52407956339</v>
      </c>
      <c r="O46" s="18">
        <v>5.9909999999999997</v>
      </c>
      <c r="P46" s="18">
        <f t="shared" si="0"/>
        <v>138625.74899999998</v>
      </c>
    </row>
    <row r="47" spans="1:16">
      <c r="A47" s="7" t="s">
        <v>86</v>
      </c>
      <c r="B47" s="7" t="s">
        <v>27</v>
      </c>
      <c r="C47" s="7" t="s">
        <v>87</v>
      </c>
      <c r="D47" s="7" t="s">
        <v>88</v>
      </c>
      <c r="E47" s="15" t="s">
        <v>714</v>
      </c>
      <c r="F47" s="16">
        <v>20441</v>
      </c>
      <c r="G47" s="17">
        <v>42858</v>
      </c>
      <c r="H47" s="7" t="s">
        <v>90</v>
      </c>
      <c r="I47" s="34" t="s">
        <v>744</v>
      </c>
      <c r="J47" s="35">
        <v>238594.03</v>
      </c>
      <c r="K47" s="36">
        <v>2.3037999999999998</v>
      </c>
      <c r="L47" s="35">
        <f>J47/(F47+F48+F49)</f>
        <v>2.2738399885638043</v>
      </c>
      <c r="M47" s="37">
        <f>L47*K47</f>
        <v>5.238472565653292</v>
      </c>
      <c r="N47" s="23">
        <f>$M$47*F47</f>
        <v>107079.61771451894</v>
      </c>
      <c r="O47" s="18">
        <v>5.2380000000000004</v>
      </c>
      <c r="P47" s="18">
        <f t="shared" si="0"/>
        <v>107069.95800000001</v>
      </c>
    </row>
    <row r="48" spans="1:16">
      <c r="A48" s="7" t="s">
        <v>86</v>
      </c>
      <c r="B48" s="7" t="s">
        <v>27</v>
      </c>
      <c r="C48" s="7" t="s">
        <v>87</v>
      </c>
      <c r="D48" s="7" t="s">
        <v>88</v>
      </c>
      <c r="E48" s="15" t="s">
        <v>714</v>
      </c>
      <c r="F48" s="16">
        <v>21146</v>
      </c>
      <c r="G48" s="17">
        <v>42857</v>
      </c>
      <c r="H48" s="7" t="s">
        <v>91</v>
      </c>
      <c r="I48" s="34"/>
      <c r="J48" s="35"/>
      <c r="K48" s="36"/>
      <c r="L48" s="35"/>
      <c r="M48" s="37"/>
      <c r="N48" s="24">
        <f t="shared" ref="N48:N49" si="7">$M$47*F48</f>
        <v>110772.74087330452</v>
      </c>
      <c r="O48" s="18">
        <v>5.2380000000000004</v>
      </c>
      <c r="P48" s="18">
        <f t="shared" si="0"/>
        <v>110762.74800000001</v>
      </c>
    </row>
    <row r="49" spans="1:16">
      <c r="A49" s="7" t="s">
        <v>86</v>
      </c>
      <c r="B49" s="7" t="s">
        <v>17</v>
      </c>
      <c r="C49" s="7" t="s">
        <v>87</v>
      </c>
      <c r="D49" s="7" t="s">
        <v>88</v>
      </c>
      <c r="E49" s="15" t="s">
        <v>714</v>
      </c>
      <c r="F49" s="16">
        <v>63343</v>
      </c>
      <c r="G49" s="17">
        <v>42858</v>
      </c>
      <c r="H49" s="7" t="s">
        <v>89</v>
      </c>
      <c r="I49" s="34"/>
      <c r="J49" s="35"/>
      <c r="K49" s="36"/>
      <c r="L49" s="35"/>
      <c r="M49" s="37"/>
      <c r="N49" s="24">
        <f t="shared" si="7"/>
        <v>331820.56772617646</v>
      </c>
      <c r="O49" s="18">
        <v>5.2380000000000004</v>
      </c>
      <c r="P49" s="18">
        <f t="shared" si="0"/>
        <v>331790.63400000002</v>
      </c>
    </row>
    <row r="50" spans="1:16">
      <c r="A50" s="7" t="s">
        <v>113</v>
      </c>
      <c r="B50" s="7" t="s">
        <v>96</v>
      </c>
      <c r="C50" s="7" t="s">
        <v>97</v>
      </c>
      <c r="D50" s="7" t="s">
        <v>98</v>
      </c>
      <c r="E50" s="15" t="s">
        <v>709</v>
      </c>
      <c r="F50" s="16">
        <v>18220</v>
      </c>
      <c r="G50" s="17">
        <v>43013</v>
      </c>
      <c r="H50" s="7" t="s">
        <v>114</v>
      </c>
      <c r="I50" s="21"/>
      <c r="O50" s="18">
        <v>1.4</v>
      </c>
      <c r="P50" s="18">
        <f t="shared" ref="P50:P81" si="8">F50*O50</f>
        <v>25508</v>
      </c>
    </row>
    <row r="51" spans="1:16">
      <c r="A51" s="7" t="s">
        <v>95</v>
      </c>
      <c r="B51" s="7" t="s">
        <v>96</v>
      </c>
      <c r="C51" s="7" t="s">
        <v>97</v>
      </c>
      <c r="D51" s="7" t="s">
        <v>98</v>
      </c>
      <c r="E51" s="15" t="s">
        <v>709</v>
      </c>
      <c r="F51" s="16">
        <v>19300</v>
      </c>
      <c r="G51" s="17">
        <v>43013</v>
      </c>
      <c r="H51" s="7" t="s">
        <v>112</v>
      </c>
      <c r="I51" s="21"/>
      <c r="O51" s="18">
        <v>1.4</v>
      </c>
      <c r="P51" s="18">
        <f t="shared" si="8"/>
        <v>27020</v>
      </c>
    </row>
    <row r="52" spans="1:16">
      <c r="A52" s="7" t="s">
        <v>113</v>
      </c>
      <c r="B52" s="7" t="s">
        <v>96</v>
      </c>
      <c r="C52" s="7" t="s">
        <v>97</v>
      </c>
      <c r="D52" s="7" t="s">
        <v>98</v>
      </c>
      <c r="E52" s="15" t="s">
        <v>709</v>
      </c>
      <c r="F52" s="16">
        <v>29000</v>
      </c>
      <c r="G52" s="17">
        <v>43012</v>
      </c>
      <c r="H52" s="7" t="s">
        <v>115</v>
      </c>
      <c r="I52" s="21"/>
      <c r="O52" s="18">
        <v>1.4</v>
      </c>
      <c r="P52" s="18">
        <f t="shared" si="8"/>
        <v>40600</v>
      </c>
    </row>
    <row r="53" spans="1:16">
      <c r="A53" s="7" t="s">
        <v>113</v>
      </c>
      <c r="B53" s="7" t="s">
        <v>96</v>
      </c>
      <c r="C53" s="7" t="s">
        <v>97</v>
      </c>
      <c r="D53" s="7" t="s">
        <v>98</v>
      </c>
      <c r="E53" s="15" t="s">
        <v>709</v>
      </c>
      <c r="F53" s="16">
        <v>32400</v>
      </c>
      <c r="G53" s="17">
        <v>43047</v>
      </c>
      <c r="H53" s="7" t="s">
        <v>120</v>
      </c>
      <c r="I53" s="21"/>
      <c r="O53" s="18">
        <v>1.4</v>
      </c>
      <c r="P53" s="18">
        <f t="shared" si="8"/>
        <v>45360</v>
      </c>
    </row>
    <row r="54" spans="1:16">
      <c r="A54" s="7" t="s">
        <v>95</v>
      </c>
      <c r="B54" s="7" t="s">
        <v>96</v>
      </c>
      <c r="C54" s="7" t="s">
        <v>97</v>
      </c>
      <c r="D54" s="7" t="s">
        <v>98</v>
      </c>
      <c r="E54" s="15" t="s">
        <v>709</v>
      </c>
      <c r="F54" s="16">
        <v>34260</v>
      </c>
      <c r="G54" s="17">
        <v>42993</v>
      </c>
      <c r="H54" s="7" t="s">
        <v>109</v>
      </c>
      <c r="I54" s="21"/>
      <c r="O54" s="18">
        <v>1.4</v>
      </c>
      <c r="P54" s="18">
        <f t="shared" si="8"/>
        <v>47964</v>
      </c>
    </row>
    <row r="55" spans="1:16">
      <c r="A55" s="7" t="s">
        <v>127</v>
      </c>
      <c r="B55" s="7" t="s">
        <v>96</v>
      </c>
      <c r="C55" s="7" t="s">
        <v>97</v>
      </c>
      <c r="D55" s="7" t="s">
        <v>98</v>
      </c>
      <c r="E55" s="15" t="s">
        <v>709</v>
      </c>
      <c r="F55" s="16">
        <v>34360</v>
      </c>
      <c r="G55" s="17">
        <v>43094</v>
      </c>
      <c r="H55" s="7" t="s">
        <v>128</v>
      </c>
      <c r="I55" s="21"/>
      <c r="O55" s="18">
        <v>1.45</v>
      </c>
      <c r="P55" s="18">
        <f t="shared" si="8"/>
        <v>49822</v>
      </c>
    </row>
    <row r="56" spans="1:16">
      <c r="A56" s="7" t="s">
        <v>95</v>
      </c>
      <c r="B56" s="7" t="s">
        <v>96</v>
      </c>
      <c r="C56" s="7" t="s">
        <v>97</v>
      </c>
      <c r="D56" s="7" t="s">
        <v>98</v>
      </c>
      <c r="E56" s="15" t="s">
        <v>709</v>
      </c>
      <c r="F56" s="16">
        <v>35800</v>
      </c>
      <c r="G56" s="17">
        <v>42968</v>
      </c>
      <c r="H56" s="7" t="s">
        <v>106</v>
      </c>
      <c r="I56" s="21"/>
      <c r="O56" s="18">
        <v>1.4</v>
      </c>
      <c r="P56" s="18">
        <f t="shared" si="8"/>
        <v>50120</v>
      </c>
    </row>
    <row r="57" spans="1:16">
      <c r="A57" s="7" t="s">
        <v>95</v>
      </c>
      <c r="B57" s="7" t="s">
        <v>96</v>
      </c>
      <c r="C57" s="7" t="s">
        <v>97</v>
      </c>
      <c r="D57" s="7" t="s">
        <v>98</v>
      </c>
      <c r="E57" s="15" t="s">
        <v>709</v>
      </c>
      <c r="F57" s="16">
        <v>36260</v>
      </c>
      <c r="G57" s="17">
        <v>42872</v>
      </c>
      <c r="H57" s="7" t="s">
        <v>99</v>
      </c>
      <c r="I57" s="21"/>
      <c r="O57" s="18">
        <v>1.4</v>
      </c>
      <c r="P57" s="18">
        <f t="shared" si="8"/>
        <v>50764</v>
      </c>
    </row>
    <row r="58" spans="1:16">
      <c r="A58" s="7" t="s">
        <v>95</v>
      </c>
      <c r="B58" s="7" t="s">
        <v>96</v>
      </c>
      <c r="C58" s="7" t="s">
        <v>97</v>
      </c>
      <c r="D58" s="7" t="s">
        <v>98</v>
      </c>
      <c r="E58" s="15" t="s">
        <v>709</v>
      </c>
      <c r="F58" s="16">
        <v>36260</v>
      </c>
      <c r="G58" s="17">
        <v>42888</v>
      </c>
      <c r="H58" s="7" t="s">
        <v>100</v>
      </c>
      <c r="I58" s="21"/>
      <c r="O58" s="18">
        <v>1.4</v>
      </c>
      <c r="P58" s="18">
        <f t="shared" si="8"/>
        <v>50764</v>
      </c>
    </row>
    <row r="59" spans="1:16">
      <c r="A59" s="7" t="s">
        <v>113</v>
      </c>
      <c r="B59" s="7" t="s">
        <v>96</v>
      </c>
      <c r="C59" s="7" t="s">
        <v>97</v>
      </c>
      <c r="D59" s="7" t="s">
        <v>98</v>
      </c>
      <c r="E59" s="15" t="s">
        <v>709</v>
      </c>
      <c r="F59" s="16">
        <v>36280</v>
      </c>
      <c r="G59" s="17">
        <v>43017</v>
      </c>
      <c r="H59" s="7" t="s">
        <v>116</v>
      </c>
      <c r="I59" s="21"/>
      <c r="O59" s="18">
        <v>1.4</v>
      </c>
      <c r="P59" s="18">
        <f t="shared" si="8"/>
        <v>50792</v>
      </c>
    </row>
    <row r="60" spans="1:16">
      <c r="A60" s="7" t="s">
        <v>95</v>
      </c>
      <c r="B60" s="7" t="s">
        <v>96</v>
      </c>
      <c r="C60" s="7" t="s">
        <v>97</v>
      </c>
      <c r="D60" s="7" t="s">
        <v>98</v>
      </c>
      <c r="E60" s="15" t="s">
        <v>709</v>
      </c>
      <c r="F60" s="16">
        <v>36600</v>
      </c>
      <c r="G60" s="17">
        <v>42963</v>
      </c>
      <c r="H60" s="7" t="s">
        <v>105</v>
      </c>
      <c r="I60" s="21"/>
      <c r="O60" s="18">
        <v>1.4</v>
      </c>
      <c r="P60" s="18">
        <f t="shared" si="8"/>
        <v>51240</v>
      </c>
    </row>
    <row r="61" spans="1:16">
      <c r="A61" s="7" t="s">
        <v>113</v>
      </c>
      <c r="B61" s="7" t="s">
        <v>96</v>
      </c>
      <c r="C61" s="7" t="s">
        <v>97</v>
      </c>
      <c r="D61" s="7" t="s">
        <v>98</v>
      </c>
      <c r="E61" s="15" t="s">
        <v>709</v>
      </c>
      <c r="F61" s="16">
        <v>36780</v>
      </c>
      <c r="G61" s="17">
        <v>43040</v>
      </c>
      <c r="H61" s="7" t="s">
        <v>119</v>
      </c>
      <c r="I61" s="21"/>
      <c r="O61" s="18">
        <v>1.4</v>
      </c>
      <c r="P61" s="18">
        <f t="shared" si="8"/>
        <v>51492</v>
      </c>
    </row>
    <row r="62" spans="1:16">
      <c r="A62" s="7" t="s">
        <v>95</v>
      </c>
      <c r="B62" s="7" t="s">
        <v>96</v>
      </c>
      <c r="C62" s="7" t="s">
        <v>97</v>
      </c>
      <c r="D62" s="7" t="s">
        <v>98</v>
      </c>
      <c r="E62" s="15" t="s">
        <v>709</v>
      </c>
      <c r="F62" s="16">
        <v>36880</v>
      </c>
      <c r="G62" s="17">
        <v>42899</v>
      </c>
      <c r="H62" s="7" t="s">
        <v>101</v>
      </c>
      <c r="I62" s="21"/>
      <c r="O62" s="18">
        <v>1.4</v>
      </c>
      <c r="P62" s="18">
        <f t="shared" si="8"/>
        <v>51632</v>
      </c>
    </row>
    <row r="63" spans="1:16">
      <c r="A63" s="7" t="s">
        <v>113</v>
      </c>
      <c r="B63" s="7" t="s">
        <v>96</v>
      </c>
      <c r="C63" s="7" t="s">
        <v>97</v>
      </c>
      <c r="D63" s="7" t="s">
        <v>98</v>
      </c>
      <c r="E63" s="15" t="s">
        <v>709</v>
      </c>
      <c r="F63" s="16">
        <v>37200</v>
      </c>
      <c r="G63" s="17">
        <v>43033</v>
      </c>
      <c r="H63" s="7" t="s">
        <v>118</v>
      </c>
      <c r="I63" s="21"/>
      <c r="O63" s="18">
        <v>1.4</v>
      </c>
      <c r="P63" s="18">
        <f t="shared" si="8"/>
        <v>52080</v>
      </c>
    </row>
    <row r="64" spans="1:16">
      <c r="A64" s="7" t="s">
        <v>95</v>
      </c>
      <c r="B64" s="7" t="s">
        <v>96</v>
      </c>
      <c r="C64" s="7" t="s">
        <v>97</v>
      </c>
      <c r="D64" s="7" t="s">
        <v>98</v>
      </c>
      <c r="E64" s="15" t="s">
        <v>709</v>
      </c>
      <c r="F64" s="16">
        <v>37400</v>
      </c>
      <c r="G64" s="17">
        <v>42950</v>
      </c>
      <c r="H64" s="7" t="s">
        <v>104</v>
      </c>
      <c r="I64" s="21"/>
      <c r="O64" s="18">
        <v>1.4</v>
      </c>
      <c r="P64" s="18">
        <f t="shared" si="8"/>
        <v>52360</v>
      </c>
    </row>
    <row r="65" spans="1:16">
      <c r="A65" s="7" t="s">
        <v>95</v>
      </c>
      <c r="B65" s="7" t="s">
        <v>96</v>
      </c>
      <c r="C65" s="7" t="s">
        <v>97</v>
      </c>
      <c r="D65" s="7" t="s">
        <v>98</v>
      </c>
      <c r="E65" s="15" t="s">
        <v>709</v>
      </c>
      <c r="F65" s="16">
        <v>37400</v>
      </c>
      <c r="G65" s="17">
        <v>43003</v>
      </c>
      <c r="H65" s="7" t="s">
        <v>111</v>
      </c>
      <c r="I65" s="21"/>
      <c r="O65" s="18">
        <v>1.4</v>
      </c>
      <c r="P65" s="18">
        <f t="shared" si="8"/>
        <v>52360</v>
      </c>
    </row>
    <row r="66" spans="1:16">
      <c r="A66" s="7" t="s">
        <v>95</v>
      </c>
      <c r="B66" s="7" t="s">
        <v>96</v>
      </c>
      <c r="C66" s="7" t="s">
        <v>97</v>
      </c>
      <c r="D66" s="7" t="s">
        <v>98</v>
      </c>
      <c r="E66" s="15" t="s">
        <v>709</v>
      </c>
      <c r="F66" s="16">
        <v>37460</v>
      </c>
      <c r="G66" s="17">
        <v>42933</v>
      </c>
      <c r="H66" s="7" t="s">
        <v>103</v>
      </c>
      <c r="I66" s="21"/>
      <c r="O66" s="18">
        <v>1.4</v>
      </c>
      <c r="P66" s="18">
        <f t="shared" si="8"/>
        <v>52444</v>
      </c>
    </row>
    <row r="67" spans="1:16">
      <c r="A67" s="7" t="s">
        <v>95</v>
      </c>
      <c r="B67" s="7" t="s">
        <v>96</v>
      </c>
      <c r="C67" s="7" t="s">
        <v>97</v>
      </c>
      <c r="D67" s="7" t="s">
        <v>98</v>
      </c>
      <c r="E67" s="15" t="s">
        <v>709</v>
      </c>
      <c r="F67" s="16">
        <v>37520</v>
      </c>
      <c r="G67" s="17">
        <v>42989</v>
      </c>
      <c r="H67" s="7" t="s">
        <v>108</v>
      </c>
      <c r="I67" s="21"/>
      <c r="O67" s="18">
        <v>1.4</v>
      </c>
      <c r="P67" s="18">
        <f t="shared" si="8"/>
        <v>52528</v>
      </c>
    </row>
    <row r="68" spans="1:16">
      <c r="A68" s="7" t="s">
        <v>95</v>
      </c>
      <c r="B68" s="7" t="s">
        <v>96</v>
      </c>
      <c r="C68" s="7" t="s">
        <v>97</v>
      </c>
      <c r="D68" s="7" t="s">
        <v>98</v>
      </c>
      <c r="E68" s="15" t="s">
        <v>709</v>
      </c>
      <c r="F68" s="16">
        <v>37660</v>
      </c>
      <c r="G68" s="17">
        <v>42908</v>
      </c>
      <c r="H68" s="7" t="s">
        <v>102</v>
      </c>
      <c r="I68" s="21"/>
      <c r="O68" s="18">
        <v>1.4</v>
      </c>
      <c r="P68" s="18">
        <f t="shared" si="8"/>
        <v>52724</v>
      </c>
    </row>
    <row r="69" spans="1:16">
      <c r="A69" s="7" t="s">
        <v>122</v>
      </c>
      <c r="B69" s="7" t="s">
        <v>123</v>
      </c>
      <c r="C69" s="7" t="s">
        <v>124</v>
      </c>
      <c r="D69" s="7" t="s">
        <v>98</v>
      </c>
      <c r="E69" s="15" t="s">
        <v>709</v>
      </c>
      <c r="F69" s="16">
        <v>37720</v>
      </c>
      <c r="G69" s="17">
        <v>43068</v>
      </c>
      <c r="H69" s="7" t="s">
        <v>125</v>
      </c>
      <c r="I69" s="21"/>
      <c r="O69" s="18">
        <v>1.45</v>
      </c>
      <c r="P69" s="18">
        <f t="shared" si="8"/>
        <v>54694</v>
      </c>
    </row>
    <row r="70" spans="1:16">
      <c r="A70" s="7" t="s">
        <v>122</v>
      </c>
      <c r="B70" s="7" t="s">
        <v>123</v>
      </c>
      <c r="C70" s="7" t="s">
        <v>124</v>
      </c>
      <c r="D70" s="7" t="s">
        <v>98</v>
      </c>
      <c r="E70" s="15" t="s">
        <v>709</v>
      </c>
      <c r="F70" s="16">
        <v>38200</v>
      </c>
      <c r="G70" s="17">
        <v>43076</v>
      </c>
      <c r="H70" s="7" t="s">
        <v>126</v>
      </c>
      <c r="I70" s="21"/>
      <c r="O70" s="18">
        <v>1.45</v>
      </c>
      <c r="P70" s="18">
        <f t="shared" si="8"/>
        <v>55390</v>
      </c>
    </row>
    <row r="71" spans="1:16">
      <c r="A71" s="7" t="s">
        <v>95</v>
      </c>
      <c r="B71" s="7" t="s">
        <v>96</v>
      </c>
      <c r="C71" s="7" t="s">
        <v>97</v>
      </c>
      <c r="D71" s="7" t="s">
        <v>98</v>
      </c>
      <c r="E71" s="15" t="s">
        <v>709</v>
      </c>
      <c r="F71" s="16">
        <v>38260</v>
      </c>
      <c r="G71" s="17">
        <v>42976</v>
      </c>
      <c r="H71" s="7" t="s">
        <v>107</v>
      </c>
      <c r="I71" s="21"/>
      <c r="O71" s="18">
        <v>1.4</v>
      </c>
      <c r="P71" s="18">
        <f t="shared" si="8"/>
        <v>53564</v>
      </c>
    </row>
    <row r="72" spans="1:16">
      <c r="A72" s="7" t="s">
        <v>113</v>
      </c>
      <c r="B72" s="7" t="s">
        <v>96</v>
      </c>
      <c r="C72" s="7" t="s">
        <v>97</v>
      </c>
      <c r="D72" s="7" t="s">
        <v>98</v>
      </c>
      <c r="E72" s="15" t="s">
        <v>709</v>
      </c>
      <c r="F72" s="16">
        <v>38340</v>
      </c>
      <c r="G72" s="17">
        <v>43028</v>
      </c>
      <c r="H72" s="7" t="s">
        <v>117</v>
      </c>
      <c r="I72" s="21"/>
      <c r="O72" s="18">
        <v>1.4</v>
      </c>
      <c r="P72" s="18">
        <f t="shared" si="8"/>
        <v>53676</v>
      </c>
    </row>
    <row r="73" spans="1:16">
      <c r="A73" s="7" t="s">
        <v>113</v>
      </c>
      <c r="B73" s="7" t="s">
        <v>96</v>
      </c>
      <c r="C73" s="7" t="s">
        <v>97</v>
      </c>
      <c r="D73" s="7" t="s">
        <v>98</v>
      </c>
      <c r="E73" s="15" t="s">
        <v>709</v>
      </c>
      <c r="F73" s="16">
        <v>38780</v>
      </c>
      <c r="G73" s="17">
        <v>43054</v>
      </c>
      <c r="H73" s="7" t="s">
        <v>121</v>
      </c>
      <c r="I73" s="21"/>
      <c r="O73" s="18">
        <v>1.4</v>
      </c>
      <c r="P73" s="18">
        <f t="shared" si="8"/>
        <v>54292</v>
      </c>
    </row>
    <row r="74" spans="1:16">
      <c r="A74" s="7" t="s">
        <v>95</v>
      </c>
      <c r="B74" s="7" t="s">
        <v>96</v>
      </c>
      <c r="C74" s="7" t="s">
        <v>97</v>
      </c>
      <c r="D74" s="7" t="s">
        <v>98</v>
      </c>
      <c r="E74" s="15" t="s">
        <v>709</v>
      </c>
      <c r="F74" s="16">
        <v>38940</v>
      </c>
      <c r="G74" s="17">
        <v>42996</v>
      </c>
      <c r="H74" s="7" t="s">
        <v>110</v>
      </c>
      <c r="I74" s="21"/>
      <c r="O74" s="18">
        <v>1.4</v>
      </c>
      <c r="P74" s="18">
        <f t="shared" si="8"/>
        <v>54516</v>
      </c>
    </row>
    <row r="75" spans="1:16">
      <c r="A75" s="7" t="s">
        <v>162</v>
      </c>
      <c r="B75" s="7" t="s">
        <v>163</v>
      </c>
      <c r="C75" s="7" t="s">
        <v>164</v>
      </c>
      <c r="D75" s="7" t="s">
        <v>723</v>
      </c>
      <c r="E75" s="15" t="s">
        <v>711</v>
      </c>
      <c r="F75" s="16">
        <v>4995</v>
      </c>
      <c r="G75" s="17">
        <v>42837</v>
      </c>
      <c r="H75" s="7" t="s">
        <v>169</v>
      </c>
      <c r="I75" s="21"/>
      <c r="O75" s="18">
        <v>4.22</v>
      </c>
      <c r="P75" s="18">
        <f t="shared" si="8"/>
        <v>21078.899999999998</v>
      </c>
    </row>
    <row r="76" spans="1:16">
      <c r="A76" s="7" t="s">
        <v>162</v>
      </c>
      <c r="B76" s="7" t="s">
        <v>163</v>
      </c>
      <c r="C76" s="7" t="s">
        <v>164</v>
      </c>
      <c r="D76" s="7" t="s">
        <v>723</v>
      </c>
      <c r="E76" s="15" t="s">
        <v>711</v>
      </c>
      <c r="F76" s="16">
        <v>5986</v>
      </c>
      <c r="G76" s="17">
        <v>42825</v>
      </c>
      <c r="H76" s="7" t="s">
        <v>168</v>
      </c>
      <c r="I76" s="21"/>
      <c r="O76" s="18">
        <v>4.22</v>
      </c>
      <c r="P76" s="18">
        <f t="shared" si="8"/>
        <v>25260.92</v>
      </c>
    </row>
    <row r="77" spans="1:16">
      <c r="A77" s="7" t="s">
        <v>162</v>
      </c>
      <c r="B77" s="7" t="s">
        <v>163</v>
      </c>
      <c r="C77" s="7" t="s">
        <v>164</v>
      </c>
      <c r="D77" s="7" t="s">
        <v>723</v>
      </c>
      <c r="E77" s="15" t="s">
        <v>711</v>
      </c>
      <c r="F77" s="16">
        <v>15460</v>
      </c>
      <c r="G77" s="17">
        <v>42795</v>
      </c>
      <c r="H77" s="7" t="s">
        <v>166</v>
      </c>
      <c r="I77" s="21"/>
      <c r="O77" s="18">
        <v>4.22</v>
      </c>
      <c r="P77" s="18">
        <f t="shared" si="8"/>
        <v>65241.2</v>
      </c>
    </row>
    <row r="78" spans="1:16">
      <c r="A78" s="7" t="s">
        <v>162</v>
      </c>
      <c r="B78" s="7" t="s">
        <v>163</v>
      </c>
      <c r="C78" s="7" t="s">
        <v>164</v>
      </c>
      <c r="D78" s="7" t="s">
        <v>723</v>
      </c>
      <c r="E78" s="15" t="s">
        <v>711</v>
      </c>
      <c r="F78" s="16">
        <v>16380</v>
      </c>
      <c r="G78" s="17">
        <v>42808</v>
      </c>
      <c r="H78" s="7" t="s">
        <v>167</v>
      </c>
      <c r="I78" s="21"/>
      <c r="O78" s="18">
        <v>4.22</v>
      </c>
      <c r="P78" s="18">
        <f t="shared" si="8"/>
        <v>69123.599999999991</v>
      </c>
    </row>
    <row r="79" spans="1:16">
      <c r="A79" s="7" t="s">
        <v>162</v>
      </c>
      <c r="B79" s="7" t="s">
        <v>163</v>
      </c>
      <c r="C79" s="7" t="s">
        <v>164</v>
      </c>
      <c r="D79" s="7" t="s">
        <v>723</v>
      </c>
      <c r="E79" s="15" t="s">
        <v>711</v>
      </c>
      <c r="F79" s="16">
        <v>30905</v>
      </c>
      <c r="G79" s="17">
        <v>42784</v>
      </c>
      <c r="H79" s="7" t="s">
        <v>165</v>
      </c>
      <c r="I79" s="21"/>
      <c r="O79" s="18">
        <v>4.22</v>
      </c>
      <c r="P79" s="18">
        <f t="shared" si="8"/>
        <v>130419.09999999999</v>
      </c>
    </row>
    <row r="80" spans="1:16">
      <c r="A80" s="7" t="s">
        <v>176</v>
      </c>
      <c r="B80" s="7" t="s">
        <v>96</v>
      </c>
      <c r="C80" s="7" t="s">
        <v>164</v>
      </c>
      <c r="D80" s="7" t="s">
        <v>723</v>
      </c>
      <c r="E80" s="15" t="s">
        <v>709</v>
      </c>
      <c r="F80" s="16">
        <v>28600</v>
      </c>
      <c r="G80" s="17">
        <v>43039</v>
      </c>
      <c r="H80" s="7" t="s">
        <v>177</v>
      </c>
      <c r="I80" s="21"/>
      <c r="O80" s="18">
        <v>1.4</v>
      </c>
      <c r="P80" s="18">
        <f t="shared" si="8"/>
        <v>40040</v>
      </c>
    </row>
    <row r="81" spans="1:16">
      <c r="A81" s="7" t="s">
        <v>174</v>
      </c>
      <c r="B81" s="7" t="s">
        <v>96</v>
      </c>
      <c r="C81" s="7" t="s">
        <v>164</v>
      </c>
      <c r="D81" s="7" t="s">
        <v>723</v>
      </c>
      <c r="E81" s="15" t="s">
        <v>709</v>
      </c>
      <c r="F81" s="16">
        <v>31480</v>
      </c>
      <c r="G81" s="17">
        <v>43027</v>
      </c>
      <c r="H81" s="7" t="s">
        <v>175</v>
      </c>
      <c r="I81" s="21"/>
      <c r="O81" s="18">
        <v>1.4</v>
      </c>
      <c r="P81" s="18">
        <f t="shared" si="8"/>
        <v>44072</v>
      </c>
    </row>
    <row r="82" spans="1:16">
      <c r="A82" s="7" t="s">
        <v>178</v>
      </c>
      <c r="B82" s="7" t="s">
        <v>96</v>
      </c>
      <c r="C82" s="7" t="s">
        <v>164</v>
      </c>
      <c r="D82" s="7" t="s">
        <v>723</v>
      </c>
      <c r="E82" s="15" t="s">
        <v>709</v>
      </c>
      <c r="F82" s="16">
        <v>32140</v>
      </c>
      <c r="G82" s="17">
        <v>43039</v>
      </c>
      <c r="H82" s="7" t="s">
        <v>179</v>
      </c>
      <c r="I82" s="21"/>
      <c r="O82" s="18">
        <v>1.4</v>
      </c>
      <c r="P82" s="18">
        <f t="shared" ref="P82:P113" si="9">F82*O82</f>
        <v>44996</v>
      </c>
    </row>
    <row r="83" spans="1:16">
      <c r="A83" s="7" t="s">
        <v>182</v>
      </c>
      <c r="B83" s="7" t="s">
        <v>96</v>
      </c>
      <c r="C83" s="7" t="s">
        <v>164</v>
      </c>
      <c r="D83" s="7" t="s">
        <v>723</v>
      </c>
      <c r="E83" s="15" t="s">
        <v>709</v>
      </c>
      <c r="F83" s="16">
        <v>32420</v>
      </c>
      <c r="G83" s="17">
        <v>43045</v>
      </c>
      <c r="H83" s="7" t="s">
        <v>183</v>
      </c>
      <c r="I83" s="21"/>
      <c r="O83" s="18">
        <v>1.4</v>
      </c>
      <c r="P83" s="18">
        <f t="shared" si="9"/>
        <v>45388</v>
      </c>
    </row>
    <row r="84" spans="1:16">
      <c r="A84" s="7" t="s">
        <v>172</v>
      </c>
      <c r="B84" s="7" t="s">
        <v>96</v>
      </c>
      <c r="C84" s="7" t="s">
        <v>164</v>
      </c>
      <c r="D84" s="7" t="s">
        <v>723</v>
      </c>
      <c r="E84" s="15" t="s">
        <v>709</v>
      </c>
      <c r="F84" s="16">
        <v>32460</v>
      </c>
      <c r="G84" s="17">
        <v>43024</v>
      </c>
      <c r="H84" s="7" t="s">
        <v>173</v>
      </c>
      <c r="I84" s="21"/>
      <c r="O84" s="18">
        <v>1.4</v>
      </c>
      <c r="P84" s="18">
        <f t="shared" si="9"/>
        <v>45444</v>
      </c>
    </row>
    <row r="85" spans="1:16">
      <c r="A85" s="7" t="s">
        <v>186</v>
      </c>
      <c r="B85" s="7" t="s">
        <v>96</v>
      </c>
      <c r="C85" s="7" t="s">
        <v>164</v>
      </c>
      <c r="D85" s="7" t="s">
        <v>723</v>
      </c>
      <c r="E85" s="15" t="s">
        <v>709</v>
      </c>
      <c r="F85" s="16">
        <v>33980</v>
      </c>
      <c r="G85" s="17">
        <v>43056</v>
      </c>
      <c r="H85" s="7" t="s">
        <v>187</v>
      </c>
      <c r="I85" s="21"/>
      <c r="O85" s="18">
        <v>1.4</v>
      </c>
      <c r="P85" s="18">
        <f t="shared" si="9"/>
        <v>47572</v>
      </c>
    </row>
    <row r="86" spans="1:16">
      <c r="A86" s="7" t="s">
        <v>190</v>
      </c>
      <c r="B86" s="7" t="s">
        <v>96</v>
      </c>
      <c r="C86" s="7" t="s">
        <v>164</v>
      </c>
      <c r="D86" s="7" t="s">
        <v>723</v>
      </c>
      <c r="E86" s="15" t="s">
        <v>709</v>
      </c>
      <c r="F86" s="16">
        <v>34160</v>
      </c>
      <c r="G86" s="17">
        <v>43090</v>
      </c>
      <c r="H86" s="7" t="s">
        <v>191</v>
      </c>
      <c r="I86" s="21"/>
      <c r="O86" s="18">
        <v>1.45</v>
      </c>
      <c r="P86" s="18">
        <f t="shared" si="9"/>
        <v>49532</v>
      </c>
    </row>
    <row r="87" spans="1:16">
      <c r="A87" s="7" t="s">
        <v>192</v>
      </c>
      <c r="B87" s="7" t="s">
        <v>96</v>
      </c>
      <c r="C87" s="7" t="s">
        <v>164</v>
      </c>
      <c r="D87" s="7" t="s">
        <v>723</v>
      </c>
      <c r="E87" s="15" t="s">
        <v>709</v>
      </c>
      <c r="F87" s="16">
        <v>34280</v>
      </c>
      <c r="G87" s="17">
        <v>43095</v>
      </c>
      <c r="H87" s="7" t="s">
        <v>193</v>
      </c>
      <c r="I87" s="21"/>
      <c r="O87" s="18">
        <v>1.45</v>
      </c>
      <c r="P87" s="18">
        <f t="shared" si="9"/>
        <v>49706</v>
      </c>
    </row>
    <row r="88" spans="1:16">
      <c r="A88" s="7" t="s">
        <v>188</v>
      </c>
      <c r="B88" s="7" t="s">
        <v>96</v>
      </c>
      <c r="C88" s="7" t="s">
        <v>164</v>
      </c>
      <c r="D88" s="7" t="s">
        <v>723</v>
      </c>
      <c r="E88" s="15" t="s">
        <v>709</v>
      </c>
      <c r="F88" s="16">
        <v>34560</v>
      </c>
      <c r="G88" s="17">
        <v>43076</v>
      </c>
      <c r="H88" s="7" t="s">
        <v>189</v>
      </c>
      <c r="I88" s="21"/>
      <c r="O88" s="18">
        <v>1.45</v>
      </c>
      <c r="P88" s="18">
        <f t="shared" si="9"/>
        <v>50112</v>
      </c>
    </row>
    <row r="89" spans="1:16">
      <c r="A89" s="7" t="s">
        <v>184</v>
      </c>
      <c r="B89" s="7" t="s">
        <v>96</v>
      </c>
      <c r="C89" s="7" t="s">
        <v>164</v>
      </c>
      <c r="D89" s="7" t="s">
        <v>723</v>
      </c>
      <c r="E89" s="15" t="s">
        <v>709</v>
      </c>
      <c r="F89" s="16">
        <v>35260</v>
      </c>
      <c r="G89" s="17">
        <v>43049</v>
      </c>
      <c r="H89" s="7" t="s">
        <v>185</v>
      </c>
      <c r="I89" s="21"/>
      <c r="O89" s="18">
        <v>1.4</v>
      </c>
      <c r="P89" s="18">
        <f t="shared" si="9"/>
        <v>49364</v>
      </c>
    </row>
    <row r="90" spans="1:16">
      <c r="A90" s="7" t="s">
        <v>180</v>
      </c>
      <c r="B90" s="7" t="s">
        <v>96</v>
      </c>
      <c r="C90" s="7" t="s">
        <v>164</v>
      </c>
      <c r="D90" s="7" t="s">
        <v>723</v>
      </c>
      <c r="E90" s="15" t="s">
        <v>709</v>
      </c>
      <c r="F90" s="16">
        <v>35680</v>
      </c>
      <c r="G90" s="17">
        <v>43042</v>
      </c>
      <c r="H90" s="7" t="s">
        <v>181</v>
      </c>
      <c r="I90" s="21"/>
      <c r="O90" s="18">
        <v>1.4</v>
      </c>
      <c r="P90" s="18">
        <f t="shared" si="9"/>
        <v>49952</v>
      </c>
    </row>
    <row r="91" spans="1:16">
      <c r="A91" s="7" t="s">
        <v>170</v>
      </c>
      <c r="B91" s="7" t="s">
        <v>96</v>
      </c>
      <c r="C91" s="7" t="s">
        <v>164</v>
      </c>
      <c r="D91" s="7" t="s">
        <v>723</v>
      </c>
      <c r="E91" s="15" t="s">
        <v>709</v>
      </c>
      <c r="F91" s="16">
        <v>36890</v>
      </c>
      <c r="G91" s="17">
        <v>43019</v>
      </c>
      <c r="H91" s="7" t="s">
        <v>171</v>
      </c>
      <c r="I91" s="21"/>
      <c r="O91" s="18">
        <v>1.4</v>
      </c>
      <c r="P91" s="18">
        <f t="shared" si="9"/>
        <v>51646</v>
      </c>
    </row>
    <row r="92" spans="1:16">
      <c r="A92" s="7" t="s">
        <v>207</v>
      </c>
      <c r="B92" s="7" t="s">
        <v>163</v>
      </c>
      <c r="C92" s="7" t="s">
        <v>195</v>
      </c>
      <c r="D92" s="7" t="s">
        <v>737</v>
      </c>
      <c r="E92" s="15" t="s">
        <v>711</v>
      </c>
      <c r="F92" s="16">
        <v>1450</v>
      </c>
      <c r="G92" s="17">
        <v>42926</v>
      </c>
      <c r="H92" s="7" t="s">
        <v>210</v>
      </c>
      <c r="I92" s="21"/>
      <c r="O92" s="18">
        <v>4.0999999999999996</v>
      </c>
      <c r="P92" s="18">
        <f t="shared" si="9"/>
        <v>5944.9999999999991</v>
      </c>
    </row>
    <row r="93" spans="1:16">
      <c r="A93" s="7" t="s">
        <v>207</v>
      </c>
      <c r="B93" s="7" t="s">
        <v>163</v>
      </c>
      <c r="C93" s="7" t="s">
        <v>195</v>
      </c>
      <c r="D93" s="7" t="s">
        <v>737</v>
      </c>
      <c r="E93" s="15" t="s">
        <v>711</v>
      </c>
      <c r="F93" s="16">
        <v>1634</v>
      </c>
      <c r="G93" s="17">
        <v>42922</v>
      </c>
      <c r="H93" s="7" t="s">
        <v>209</v>
      </c>
      <c r="I93" s="21"/>
      <c r="O93" s="18">
        <v>4.0999999999999996</v>
      </c>
      <c r="P93" s="18">
        <f t="shared" si="9"/>
        <v>6699.4</v>
      </c>
    </row>
    <row r="94" spans="1:16">
      <c r="A94" s="7" t="s">
        <v>207</v>
      </c>
      <c r="B94" s="7" t="s">
        <v>163</v>
      </c>
      <c r="C94" s="7" t="s">
        <v>195</v>
      </c>
      <c r="D94" s="7" t="s">
        <v>737</v>
      </c>
      <c r="E94" s="15" t="s">
        <v>711</v>
      </c>
      <c r="F94" s="16">
        <v>1694</v>
      </c>
      <c r="G94" s="17">
        <v>42922</v>
      </c>
      <c r="H94" s="7" t="s">
        <v>208</v>
      </c>
      <c r="I94" s="21"/>
      <c r="O94" s="18">
        <v>4.0999999999999996</v>
      </c>
      <c r="P94" s="18">
        <f t="shared" si="9"/>
        <v>6945.4</v>
      </c>
    </row>
    <row r="95" spans="1:16">
      <c r="A95" s="7" t="s">
        <v>216</v>
      </c>
      <c r="B95" s="7" t="s">
        <v>163</v>
      </c>
      <c r="C95" s="7" t="s">
        <v>195</v>
      </c>
      <c r="D95" s="7" t="s">
        <v>737</v>
      </c>
      <c r="E95" s="15" t="s">
        <v>711</v>
      </c>
      <c r="F95" s="16">
        <v>2535</v>
      </c>
      <c r="G95" s="17">
        <v>42965</v>
      </c>
      <c r="H95" s="7" t="s">
        <v>219</v>
      </c>
      <c r="I95" s="21"/>
      <c r="O95" s="18">
        <v>4.0999999999999996</v>
      </c>
      <c r="P95" s="18">
        <f t="shared" si="9"/>
        <v>10393.5</v>
      </c>
    </row>
    <row r="96" spans="1:16">
      <c r="A96" s="7" t="s">
        <v>216</v>
      </c>
      <c r="B96" s="7" t="s">
        <v>163</v>
      </c>
      <c r="C96" s="7" t="s">
        <v>195</v>
      </c>
      <c r="D96" s="7" t="s">
        <v>737</v>
      </c>
      <c r="E96" s="15" t="s">
        <v>711</v>
      </c>
      <c r="F96" s="16">
        <v>2610</v>
      </c>
      <c r="G96" s="17">
        <v>42977</v>
      </c>
      <c r="H96" s="7" t="s">
        <v>221</v>
      </c>
      <c r="I96" s="21"/>
      <c r="O96" s="18">
        <v>4.0999999999999996</v>
      </c>
      <c r="P96" s="18">
        <f t="shared" si="9"/>
        <v>10700.999999999998</v>
      </c>
    </row>
    <row r="97" spans="1:16">
      <c r="A97" s="7" t="s">
        <v>207</v>
      </c>
      <c r="B97" s="7" t="s">
        <v>163</v>
      </c>
      <c r="C97" s="7" t="s">
        <v>195</v>
      </c>
      <c r="D97" s="7" t="s">
        <v>737</v>
      </c>
      <c r="E97" s="15" t="s">
        <v>711</v>
      </c>
      <c r="F97" s="16">
        <v>2704</v>
      </c>
      <c r="G97" s="17">
        <v>42942</v>
      </c>
      <c r="H97" s="7" t="s">
        <v>212</v>
      </c>
      <c r="I97" s="21"/>
      <c r="O97" s="18">
        <v>4.0999999999999996</v>
      </c>
      <c r="P97" s="18">
        <f t="shared" si="9"/>
        <v>11086.4</v>
      </c>
    </row>
    <row r="98" spans="1:16">
      <c r="A98" s="7" t="s">
        <v>240</v>
      </c>
      <c r="B98" s="7" t="s">
        <v>163</v>
      </c>
      <c r="C98" s="7" t="s">
        <v>195</v>
      </c>
      <c r="D98" s="7" t="s">
        <v>737</v>
      </c>
      <c r="E98" s="15" t="s">
        <v>711</v>
      </c>
      <c r="F98" s="16">
        <v>2850</v>
      </c>
      <c r="G98" s="17">
        <v>43054</v>
      </c>
      <c r="H98" s="7" t="s">
        <v>242</v>
      </c>
      <c r="I98" s="21"/>
      <c r="O98" s="18">
        <v>4.4000000000000004</v>
      </c>
      <c r="P98" s="18">
        <f t="shared" si="9"/>
        <v>12540.000000000002</v>
      </c>
    </row>
    <row r="99" spans="1:16">
      <c r="A99" s="7" t="s">
        <v>207</v>
      </c>
      <c r="B99" s="7" t="s">
        <v>163</v>
      </c>
      <c r="C99" s="7" t="s">
        <v>195</v>
      </c>
      <c r="D99" s="7" t="s">
        <v>737</v>
      </c>
      <c r="E99" s="15" t="s">
        <v>711</v>
      </c>
      <c r="F99" s="16">
        <v>3022</v>
      </c>
      <c r="G99" s="17">
        <v>42930</v>
      </c>
      <c r="H99" s="7" t="s">
        <v>211</v>
      </c>
      <c r="I99" s="21"/>
      <c r="O99" s="18">
        <v>4.0999999999999996</v>
      </c>
      <c r="P99" s="18">
        <f t="shared" si="9"/>
        <v>12390.199999999999</v>
      </c>
    </row>
    <row r="100" spans="1:16">
      <c r="A100" s="7" t="s">
        <v>216</v>
      </c>
      <c r="B100" s="7" t="s">
        <v>163</v>
      </c>
      <c r="C100" s="7" t="s">
        <v>195</v>
      </c>
      <c r="D100" s="7" t="s">
        <v>737</v>
      </c>
      <c r="E100" s="15" t="s">
        <v>711</v>
      </c>
      <c r="F100" s="16">
        <v>3066</v>
      </c>
      <c r="G100" s="17">
        <v>42954</v>
      </c>
      <c r="H100" s="7" t="s">
        <v>217</v>
      </c>
      <c r="I100" s="21"/>
      <c r="O100" s="18">
        <v>4.0999999999999996</v>
      </c>
      <c r="P100" s="18">
        <f t="shared" si="9"/>
        <v>12570.599999999999</v>
      </c>
    </row>
    <row r="101" spans="1:16">
      <c r="A101" s="7" t="s">
        <v>194</v>
      </c>
      <c r="B101" s="7" t="s">
        <v>163</v>
      </c>
      <c r="C101" s="7" t="s">
        <v>195</v>
      </c>
      <c r="D101" s="7" t="s">
        <v>737</v>
      </c>
      <c r="E101" s="15" t="s">
        <v>711</v>
      </c>
      <c r="F101" s="16">
        <v>3694</v>
      </c>
      <c r="G101" s="17">
        <v>42838</v>
      </c>
      <c r="H101" s="7" t="s">
        <v>196</v>
      </c>
      <c r="I101" s="21"/>
      <c r="O101" s="18">
        <v>4.0999999999999996</v>
      </c>
      <c r="P101" s="18">
        <f t="shared" si="9"/>
        <v>15145.399999999998</v>
      </c>
    </row>
    <row r="102" spans="1:16">
      <c r="A102" s="7" t="s">
        <v>194</v>
      </c>
      <c r="B102" s="7" t="s">
        <v>163</v>
      </c>
      <c r="C102" s="7" t="s">
        <v>195</v>
      </c>
      <c r="D102" s="7" t="s">
        <v>737</v>
      </c>
      <c r="E102" s="15" t="s">
        <v>711</v>
      </c>
      <c r="F102" s="16">
        <v>3889</v>
      </c>
      <c r="G102" s="17">
        <v>42916</v>
      </c>
      <c r="H102" s="7" t="s">
        <v>204</v>
      </c>
      <c r="I102" s="21"/>
      <c r="O102" s="18">
        <v>4.0999999999999996</v>
      </c>
      <c r="P102" s="18">
        <f t="shared" si="9"/>
        <v>15944.899999999998</v>
      </c>
    </row>
    <row r="103" spans="1:16">
      <c r="A103" s="7" t="s">
        <v>194</v>
      </c>
      <c r="B103" s="7" t="s">
        <v>163</v>
      </c>
      <c r="C103" s="7" t="s">
        <v>195</v>
      </c>
      <c r="D103" s="7" t="s">
        <v>737</v>
      </c>
      <c r="E103" s="15" t="s">
        <v>711</v>
      </c>
      <c r="F103" s="16">
        <v>4553</v>
      </c>
      <c r="G103" s="17">
        <v>42915</v>
      </c>
      <c r="H103" s="7" t="s">
        <v>203</v>
      </c>
      <c r="I103" s="21"/>
      <c r="O103" s="18">
        <v>4.0999999999999996</v>
      </c>
      <c r="P103" s="18">
        <f t="shared" si="9"/>
        <v>18667.3</v>
      </c>
    </row>
    <row r="104" spans="1:16">
      <c r="A104" s="7" t="s">
        <v>216</v>
      </c>
      <c r="B104" s="7" t="s">
        <v>163</v>
      </c>
      <c r="C104" s="7" t="s">
        <v>195</v>
      </c>
      <c r="D104" s="7" t="s">
        <v>737</v>
      </c>
      <c r="E104" s="15" t="s">
        <v>711</v>
      </c>
      <c r="F104" s="16">
        <v>4570</v>
      </c>
      <c r="G104" s="17">
        <v>42958</v>
      </c>
      <c r="H104" s="7" t="s">
        <v>218</v>
      </c>
      <c r="I104" s="21"/>
      <c r="O104" s="18">
        <v>4.0999999999999996</v>
      </c>
      <c r="P104" s="18">
        <f t="shared" si="9"/>
        <v>18737</v>
      </c>
    </row>
    <row r="105" spans="1:16">
      <c r="A105" s="7" t="s">
        <v>216</v>
      </c>
      <c r="B105" s="7" t="s">
        <v>163</v>
      </c>
      <c r="C105" s="7" t="s">
        <v>195</v>
      </c>
      <c r="D105" s="7" t="s">
        <v>737</v>
      </c>
      <c r="E105" s="15" t="s">
        <v>711</v>
      </c>
      <c r="F105" s="16">
        <v>4650</v>
      </c>
      <c r="G105" s="17">
        <v>42971</v>
      </c>
      <c r="H105" s="7" t="s">
        <v>220</v>
      </c>
      <c r="I105" s="21"/>
      <c r="O105" s="18">
        <v>4.0999999999999996</v>
      </c>
      <c r="P105" s="18">
        <f t="shared" si="9"/>
        <v>19065</v>
      </c>
    </row>
    <row r="106" spans="1:16">
      <c r="A106" s="7" t="s">
        <v>194</v>
      </c>
      <c r="B106" s="7" t="s">
        <v>163</v>
      </c>
      <c r="C106" s="7" t="s">
        <v>195</v>
      </c>
      <c r="D106" s="7" t="s">
        <v>737</v>
      </c>
      <c r="E106" s="15" t="s">
        <v>711</v>
      </c>
      <c r="F106" s="16">
        <v>4662</v>
      </c>
      <c r="G106" s="17">
        <v>42887</v>
      </c>
      <c r="H106" s="7" t="s">
        <v>200</v>
      </c>
      <c r="I106" s="21"/>
      <c r="O106" s="18">
        <v>4.0999999999999996</v>
      </c>
      <c r="P106" s="18">
        <f t="shared" si="9"/>
        <v>19114.199999999997</v>
      </c>
    </row>
    <row r="107" spans="1:16">
      <c r="A107" s="7" t="s">
        <v>194</v>
      </c>
      <c r="B107" s="7" t="s">
        <v>163</v>
      </c>
      <c r="C107" s="7" t="s">
        <v>195</v>
      </c>
      <c r="D107" s="7" t="s">
        <v>737</v>
      </c>
      <c r="E107" s="15" t="s">
        <v>711</v>
      </c>
      <c r="F107" s="16">
        <v>4753</v>
      </c>
      <c r="G107" s="17">
        <v>42893</v>
      </c>
      <c r="H107" s="7" t="s">
        <v>201</v>
      </c>
      <c r="I107" s="21"/>
      <c r="O107" s="18">
        <v>4.0999999999999996</v>
      </c>
      <c r="P107" s="18">
        <f t="shared" si="9"/>
        <v>19487.3</v>
      </c>
    </row>
    <row r="108" spans="1:16">
      <c r="A108" s="7" t="s">
        <v>240</v>
      </c>
      <c r="B108" s="7" t="s">
        <v>163</v>
      </c>
      <c r="C108" s="7" t="s">
        <v>195</v>
      </c>
      <c r="D108" s="7" t="s">
        <v>737</v>
      </c>
      <c r="E108" s="15" t="s">
        <v>711</v>
      </c>
      <c r="F108" s="16">
        <v>4924</v>
      </c>
      <c r="G108" s="17">
        <v>43052</v>
      </c>
      <c r="H108" s="7" t="s">
        <v>241</v>
      </c>
      <c r="I108" s="21"/>
      <c r="O108" s="18">
        <v>4.4000000000000004</v>
      </c>
      <c r="P108" s="18">
        <f t="shared" si="9"/>
        <v>21665.600000000002</v>
      </c>
    </row>
    <row r="109" spans="1:16">
      <c r="A109" s="7" t="s">
        <v>194</v>
      </c>
      <c r="B109" s="7" t="s">
        <v>163</v>
      </c>
      <c r="C109" s="7" t="s">
        <v>195</v>
      </c>
      <c r="D109" s="7" t="s">
        <v>737</v>
      </c>
      <c r="E109" s="15" t="s">
        <v>711</v>
      </c>
      <c r="F109" s="16">
        <v>5116</v>
      </c>
      <c r="G109" s="17">
        <v>42900</v>
      </c>
      <c r="H109" s="7" t="s">
        <v>202</v>
      </c>
      <c r="I109" s="21"/>
      <c r="O109" s="18">
        <v>4.0999999999999996</v>
      </c>
      <c r="P109" s="18">
        <f t="shared" si="9"/>
        <v>20975.599999999999</v>
      </c>
    </row>
    <row r="110" spans="1:16">
      <c r="A110" s="7" t="s">
        <v>243</v>
      </c>
      <c r="B110" s="7" t="s">
        <v>163</v>
      </c>
      <c r="C110" s="7" t="s">
        <v>195</v>
      </c>
      <c r="D110" s="7" t="s">
        <v>737</v>
      </c>
      <c r="E110" s="15" t="s">
        <v>711</v>
      </c>
      <c r="F110" s="16">
        <v>5295</v>
      </c>
      <c r="G110" s="17">
        <v>43083</v>
      </c>
      <c r="H110" s="7" t="s">
        <v>244</v>
      </c>
      <c r="I110" s="21"/>
      <c r="O110" s="18">
        <v>4.4000000000000004</v>
      </c>
      <c r="P110" s="18">
        <f t="shared" si="9"/>
        <v>23298.000000000004</v>
      </c>
    </row>
    <row r="111" spans="1:16">
      <c r="A111" s="7" t="s">
        <v>194</v>
      </c>
      <c r="B111" s="7" t="s">
        <v>163</v>
      </c>
      <c r="C111" s="7" t="s">
        <v>195</v>
      </c>
      <c r="D111" s="7" t="s">
        <v>737</v>
      </c>
      <c r="E111" s="15" t="s">
        <v>711</v>
      </c>
      <c r="F111" s="16">
        <v>5998</v>
      </c>
      <c r="G111" s="17">
        <v>42879</v>
      </c>
      <c r="H111" s="7" t="s">
        <v>199</v>
      </c>
      <c r="I111" s="21"/>
      <c r="O111" s="18">
        <v>4.0999999999999996</v>
      </c>
      <c r="P111" s="18">
        <f t="shared" si="9"/>
        <v>24591.8</v>
      </c>
    </row>
    <row r="112" spans="1:16">
      <c r="A112" s="7" t="s">
        <v>237</v>
      </c>
      <c r="B112" s="7" t="s">
        <v>163</v>
      </c>
      <c r="C112" s="7" t="s">
        <v>195</v>
      </c>
      <c r="D112" s="7" t="s">
        <v>737</v>
      </c>
      <c r="E112" s="15" t="s">
        <v>711</v>
      </c>
      <c r="F112" s="16">
        <v>6113</v>
      </c>
      <c r="G112" s="17">
        <v>43006</v>
      </c>
      <c r="H112" s="7" t="s">
        <v>239</v>
      </c>
      <c r="I112" s="21"/>
      <c r="O112" s="18">
        <v>4.2</v>
      </c>
      <c r="P112" s="18">
        <f t="shared" si="9"/>
        <v>25674.600000000002</v>
      </c>
    </row>
    <row r="113" spans="1:16">
      <c r="A113" s="7" t="s">
        <v>194</v>
      </c>
      <c r="B113" s="7" t="s">
        <v>163</v>
      </c>
      <c r="C113" s="7" t="s">
        <v>195</v>
      </c>
      <c r="D113" s="7" t="s">
        <v>737</v>
      </c>
      <c r="E113" s="15" t="s">
        <v>711</v>
      </c>
      <c r="F113" s="16">
        <v>6403</v>
      </c>
      <c r="G113" s="17">
        <v>42849</v>
      </c>
      <c r="H113" s="7" t="s">
        <v>197</v>
      </c>
      <c r="I113" s="21"/>
      <c r="O113" s="18">
        <v>4.0999999999999996</v>
      </c>
      <c r="P113" s="18">
        <f t="shared" si="9"/>
        <v>26252.3</v>
      </c>
    </row>
    <row r="114" spans="1:16">
      <c r="A114" s="7" t="s">
        <v>194</v>
      </c>
      <c r="B114" s="7" t="s">
        <v>163</v>
      </c>
      <c r="C114" s="7" t="s">
        <v>195</v>
      </c>
      <c r="D114" s="7" t="s">
        <v>737</v>
      </c>
      <c r="E114" s="15" t="s">
        <v>711</v>
      </c>
      <c r="F114" s="16">
        <v>6510</v>
      </c>
      <c r="G114" s="17">
        <v>42867</v>
      </c>
      <c r="H114" s="7" t="s">
        <v>198</v>
      </c>
      <c r="I114" s="21"/>
      <c r="O114" s="18">
        <v>4.0999999999999996</v>
      </c>
      <c r="P114" s="18">
        <f t="shared" ref="P114:P145" si="10">F114*O114</f>
        <v>26690.999999999996</v>
      </c>
    </row>
    <row r="115" spans="1:16">
      <c r="A115" s="7" t="s">
        <v>237</v>
      </c>
      <c r="B115" s="7" t="s">
        <v>163</v>
      </c>
      <c r="C115" s="7" t="s">
        <v>195</v>
      </c>
      <c r="D115" s="7" t="s">
        <v>737</v>
      </c>
      <c r="E115" s="15" t="s">
        <v>711</v>
      </c>
      <c r="F115" s="16">
        <v>6570</v>
      </c>
      <c r="G115" s="17">
        <v>43003</v>
      </c>
      <c r="H115" s="7" t="s">
        <v>238</v>
      </c>
      <c r="I115" s="21"/>
      <c r="O115" s="18">
        <v>4.2</v>
      </c>
      <c r="P115" s="18">
        <f t="shared" si="10"/>
        <v>27594</v>
      </c>
    </row>
    <row r="116" spans="1:16">
      <c r="A116" s="7" t="s">
        <v>222</v>
      </c>
      <c r="B116" s="7" t="s">
        <v>96</v>
      </c>
      <c r="C116" s="7" t="s">
        <v>195</v>
      </c>
      <c r="D116" s="7" t="s">
        <v>737</v>
      </c>
      <c r="E116" s="15" t="s">
        <v>709</v>
      </c>
      <c r="F116" s="16">
        <v>886</v>
      </c>
      <c r="G116" s="17">
        <v>42977</v>
      </c>
      <c r="H116" s="7" t="s">
        <v>228</v>
      </c>
      <c r="I116" s="21"/>
      <c r="O116" s="18">
        <v>1.35</v>
      </c>
      <c r="P116" s="18">
        <f t="shared" si="10"/>
        <v>1196.1000000000001</v>
      </c>
    </row>
    <row r="117" spans="1:16">
      <c r="A117" s="7" t="s">
        <v>207</v>
      </c>
      <c r="B117" s="7" t="s">
        <v>96</v>
      </c>
      <c r="C117" s="7" t="s">
        <v>195</v>
      </c>
      <c r="D117" s="7" t="s">
        <v>737</v>
      </c>
      <c r="E117" s="15" t="s">
        <v>709</v>
      </c>
      <c r="F117" s="16">
        <v>3121</v>
      </c>
      <c r="G117" s="17">
        <v>42927</v>
      </c>
      <c r="H117" s="7" t="s">
        <v>214</v>
      </c>
      <c r="I117" s="21"/>
      <c r="O117" s="18">
        <v>1.35</v>
      </c>
      <c r="P117" s="18">
        <f t="shared" si="10"/>
        <v>4213.3500000000004</v>
      </c>
    </row>
    <row r="118" spans="1:16">
      <c r="A118" s="7" t="s">
        <v>222</v>
      </c>
      <c r="B118" s="7" t="s">
        <v>96</v>
      </c>
      <c r="C118" s="7" t="s">
        <v>195</v>
      </c>
      <c r="D118" s="7" t="s">
        <v>737</v>
      </c>
      <c r="E118" s="15" t="s">
        <v>709</v>
      </c>
      <c r="F118" s="16">
        <v>3304</v>
      </c>
      <c r="G118" s="17">
        <v>42975</v>
      </c>
      <c r="H118" s="7" t="s">
        <v>227</v>
      </c>
      <c r="I118" s="21"/>
      <c r="O118" s="18">
        <v>1.35</v>
      </c>
      <c r="P118" s="18">
        <f t="shared" si="10"/>
        <v>4460.4000000000005</v>
      </c>
    </row>
    <row r="119" spans="1:16">
      <c r="A119" s="7" t="s">
        <v>222</v>
      </c>
      <c r="B119" s="7" t="s">
        <v>96</v>
      </c>
      <c r="C119" s="7" t="s">
        <v>195</v>
      </c>
      <c r="D119" s="7" t="s">
        <v>737</v>
      </c>
      <c r="E119" s="15" t="s">
        <v>709</v>
      </c>
      <c r="F119" s="16">
        <v>9684</v>
      </c>
      <c r="G119" s="17">
        <v>42956</v>
      </c>
      <c r="H119" s="7" t="s">
        <v>223</v>
      </c>
      <c r="I119" s="21"/>
      <c r="O119" s="18">
        <v>1.35</v>
      </c>
      <c r="P119" s="18">
        <f t="shared" si="10"/>
        <v>13073.400000000001</v>
      </c>
    </row>
    <row r="120" spans="1:16">
      <c r="A120" s="7" t="s">
        <v>230</v>
      </c>
      <c r="B120" s="7" t="s">
        <v>96</v>
      </c>
      <c r="C120" s="7" t="s">
        <v>231</v>
      </c>
      <c r="D120" s="7" t="s">
        <v>737</v>
      </c>
      <c r="E120" s="15" t="s">
        <v>709</v>
      </c>
      <c r="F120" s="16">
        <v>16192</v>
      </c>
      <c r="G120" s="17">
        <v>43006</v>
      </c>
      <c r="H120" s="7" t="s">
        <v>236</v>
      </c>
      <c r="I120" s="21"/>
      <c r="O120" s="18">
        <v>1.4</v>
      </c>
      <c r="P120" s="18">
        <f t="shared" si="10"/>
        <v>22668.799999999999</v>
      </c>
    </row>
    <row r="121" spans="1:16">
      <c r="A121" s="7" t="s">
        <v>230</v>
      </c>
      <c r="B121" s="7" t="s">
        <v>96</v>
      </c>
      <c r="C121" s="7" t="s">
        <v>231</v>
      </c>
      <c r="D121" s="7" t="s">
        <v>737</v>
      </c>
      <c r="E121" s="15" t="s">
        <v>709</v>
      </c>
      <c r="F121" s="16">
        <v>16670</v>
      </c>
      <c r="G121" s="17">
        <v>43006</v>
      </c>
      <c r="H121" s="7" t="s">
        <v>235</v>
      </c>
      <c r="I121" s="21"/>
      <c r="O121" s="18">
        <v>1.4</v>
      </c>
      <c r="P121" s="18">
        <f t="shared" si="10"/>
        <v>23338</v>
      </c>
    </row>
    <row r="122" spans="1:16">
      <c r="A122" s="7" t="s">
        <v>230</v>
      </c>
      <c r="B122" s="7" t="s">
        <v>96</v>
      </c>
      <c r="C122" s="7" t="s">
        <v>231</v>
      </c>
      <c r="D122" s="7" t="s">
        <v>737</v>
      </c>
      <c r="E122" s="15" t="s">
        <v>709</v>
      </c>
      <c r="F122" s="16">
        <v>25980</v>
      </c>
      <c r="G122" s="17">
        <v>42998</v>
      </c>
      <c r="H122" s="7" t="s">
        <v>233</v>
      </c>
      <c r="I122" s="21"/>
      <c r="O122" s="18">
        <v>1.4</v>
      </c>
      <c r="P122" s="18">
        <f t="shared" si="10"/>
        <v>36372</v>
      </c>
    </row>
    <row r="123" spans="1:16">
      <c r="A123" s="7" t="s">
        <v>222</v>
      </c>
      <c r="B123" s="7" t="s">
        <v>96</v>
      </c>
      <c r="C123" s="7" t="s">
        <v>195</v>
      </c>
      <c r="D123" s="7" t="s">
        <v>737</v>
      </c>
      <c r="E123" s="15" t="s">
        <v>709</v>
      </c>
      <c r="F123" s="16">
        <v>29680</v>
      </c>
      <c r="G123" s="17">
        <v>42977</v>
      </c>
      <c r="H123" s="7" t="s">
        <v>229</v>
      </c>
      <c r="I123" s="21"/>
      <c r="O123" s="18">
        <v>1.35</v>
      </c>
      <c r="P123" s="18">
        <f t="shared" si="10"/>
        <v>40068</v>
      </c>
    </row>
    <row r="124" spans="1:16">
      <c r="A124" s="7" t="s">
        <v>194</v>
      </c>
      <c r="B124" s="7" t="s">
        <v>96</v>
      </c>
      <c r="C124" s="7" t="s">
        <v>195</v>
      </c>
      <c r="D124" s="7" t="s">
        <v>737</v>
      </c>
      <c r="E124" s="15" t="s">
        <v>709</v>
      </c>
      <c r="F124" s="16">
        <v>29940</v>
      </c>
      <c r="G124" s="17">
        <v>42894</v>
      </c>
      <c r="H124" s="7" t="s">
        <v>205</v>
      </c>
      <c r="I124" s="21"/>
      <c r="O124" s="18">
        <v>1.35</v>
      </c>
      <c r="P124" s="18">
        <f t="shared" si="10"/>
        <v>40419</v>
      </c>
    </row>
    <row r="125" spans="1:16">
      <c r="A125" s="7" t="s">
        <v>230</v>
      </c>
      <c r="B125" s="7" t="s">
        <v>96</v>
      </c>
      <c r="C125" s="7" t="s">
        <v>231</v>
      </c>
      <c r="D125" s="7" t="s">
        <v>737</v>
      </c>
      <c r="E125" s="15" t="s">
        <v>709</v>
      </c>
      <c r="F125" s="16">
        <v>30440</v>
      </c>
      <c r="G125" s="17">
        <v>42986</v>
      </c>
      <c r="H125" s="7" t="s">
        <v>232</v>
      </c>
      <c r="I125" s="21"/>
      <c r="O125" s="18">
        <v>1.4</v>
      </c>
      <c r="P125" s="18">
        <f t="shared" si="10"/>
        <v>42616</v>
      </c>
    </row>
    <row r="126" spans="1:16">
      <c r="A126" s="7" t="s">
        <v>222</v>
      </c>
      <c r="B126" s="7" t="s">
        <v>96</v>
      </c>
      <c r="C126" s="7" t="s">
        <v>195</v>
      </c>
      <c r="D126" s="7" t="s">
        <v>737</v>
      </c>
      <c r="E126" s="15" t="s">
        <v>709</v>
      </c>
      <c r="F126" s="16">
        <v>30640</v>
      </c>
      <c r="G126" s="17">
        <v>42957</v>
      </c>
      <c r="H126" s="7" t="s">
        <v>224</v>
      </c>
      <c r="I126" s="21"/>
      <c r="O126" s="18">
        <v>1.35</v>
      </c>
      <c r="P126" s="18">
        <f t="shared" si="10"/>
        <v>41364</v>
      </c>
    </row>
    <row r="127" spans="1:16">
      <c r="A127" s="7" t="s">
        <v>207</v>
      </c>
      <c r="B127" s="7" t="s">
        <v>96</v>
      </c>
      <c r="C127" s="7" t="s">
        <v>195</v>
      </c>
      <c r="D127" s="7" t="s">
        <v>737</v>
      </c>
      <c r="E127" s="15" t="s">
        <v>709</v>
      </c>
      <c r="F127" s="16">
        <v>31960</v>
      </c>
      <c r="G127" s="17">
        <v>42922</v>
      </c>
      <c r="H127" s="7" t="s">
        <v>213</v>
      </c>
      <c r="I127" s="21"/>
      <c r="O127" s="18">
        <v>1.35</v>
      </c>
      <c r="P127" s="18">
        <f t="shared" si="10"/>
        <v>43146</v>
      </c>
    </row>
    <row r="128" spans="1:16">
      <c r="A128" s="7" t="s">
        <v>194</v>
      </c>
      <c r="B128" s="7" t="s">
        <v>96</v>
      </c>
      <c r="C128" s="7" t="s">
        <v>195</v>
      </c>
      <c r="D128" s="7" t="s">
        <v>737</v>
      </c>
      <c r="E128" s="15" t="s">
        <v>709</v>
      </c>
      <c r="F128" s="16">
        <v>32820</v>
      </c>
      <c r="G128" s="17">
        <v>42899</v>
      </c>
      <c r="H128" s="7" t="s">
        <v>206</v>
      </c>
      <c r="I128" s="21"/>
      <c r="O128" s="18">
        <v>1.35</v>
      </c>
      <c r="P128" s="18">
        <f t="shared" si="10"/>
        <v>44307</v>
      </c>
    </row>
    <row r="129" spans="1:16">
      <c r="A129" s="7" t="s">
        <v>207</v>
      </c>
      <c r="B129" s="7" t="s">
        <v>96</v>
      </c>
      <c r="C129" s="7" t="s">
        <v>195</v>
      </c>
      <c r="D129" s="7" t="s">
        <v>737</v>
      </c>
      <c r="E129" s="15" t="s">
        <v>709</v>
      </c>
      <c r="F129" s="16">
        <v>33140</v>
      </c>
      <c r="G129" s="17">
        <v>42943</v>
      </c>
      <c r="H129" s="7" t="s">
        <v>215</v>
      </c>
      <c r="I129" s="21"/>
      <c r="O129" s="18">
        <v>1.35</v>
      </c>
      <c r="P129" s="18">
        <f t="shared" si="10"/>
        <v>44739</v>
      </c>
    </row>
    <row r="130" spans="1:16">
      <c r="A130" s="7" t="s">
        <v>222</v>
      </c>
      <c r="B130" s="7" t="s">
        <v>96</v>
      </c>
      <c r="C130" s="7" t="s">
        <v>195</v>
      </c>
      <c r="D130" s="7" t="s">
        <v>737</v>
      </c>
      <c r="E130" s="15" t="s">
        <v>709</v>
      </c>
      <c r="F130" s="16">
        <v>34300</v>
      </c>
      <c r="G130" s="17">
        <v>42975</v>
      </c>
      <c r="H130" s="7" t="s">
        <v>226</v>
      </c>
      <c r="I130" s="21"/>
      <c r="O130" s="18">
        <v>1.35</v>
      </c>
      <c r="P130" s="18">
        <f t="shared" si="10"/>
        <v>46305</v>
      </c>
    </row>
    <row r="131" spans="1:16">
      <c r="A131" s="7" t="s">
        <v>222</v>
      </c>
      <c r="B131" s="7" t="s">
        <v>96</v>
      </c>
      <c r="C131" s="7" t="s">
        <v>195</v>
      </c>
      <c r="D131" s="7" t="s">
        <v>737</v>
      </c>
      <c r="E131" s="15" t="s">
        <v>709</v>
      </c>
      <c r="F131" s="16">
        <v>35720</v>
      </c>
      <c r="G131" s="17">
        <v>42972</v>
      </c>
      <c r="H131" s="7" t="s">
        <v>225</v>
      </c>
      <c r="I131" s="21"/>
      <c r="O131" s="18">
        <v>1.35</v>
      </c>
      <c r="P131" s="18">
        <f t="shared" si="10"/>
        <v>48222</v>
      </c>
    </row>
    <row r="132" spans="1:16">
      <c r="A132" s="7" t="s">
        <v>230</v>
      </c>
      <c r="B132" s="7" t="s">
        <v>96</v>
      </c>
      <c r="C132" s="7" t="s">
        <v>231</v>
      </c>
      <c r="D132" s="7" t="s">
        <v>737</v>
      </c>
      <c r="E132" s="15" t="s">
        <v>709</v>
      </c>
      <c r="F132" s="16">
        <v>41100</v>
      </c>
      <c r="G132" s="17">
        <v>43003</v>
      </c>
      <c r="H132" s="7" t="s">
        <v>234</v>
      </c>
      <c r="I132" s="21"/>
      <c r="O132" s="18">
        <v>1.4</v>
      </c>
      <c r="P132" s="18">
        <f t="shared" si="10"/>
        <v>57539.999999999993</v>
      </c>
    </row>
    <row r="133" spans="1:16">
      <c r="A133" s="7" t="s">
        <v>337</v>
      </c>
      <c r="B133" s="7" t="s">
        <v>163</v>
      </c>
      <c r="C133" s="7" t="s">
        <v>338</v>
      </c>
      <c r="D133" s="7" t="s">
        <v>737</v>
      </c>
      <c r="E133" s="15" t="s">
        <v>711</v>
      </c>
      <c r="F133" s="16">
        <v>20</v>
      </c>
      <c r="G133" s="17">
        <v>43021</v>
      </c>
      <c r="H133" s="7" t="s">
        <v>345</v>
      </c>
      <c r="I133" s="21"/>
      <c r="O133" s="18">
        <v>4.4000000000000004</v>
      </c>
      <c r="P133" s="18">
        <f t="shared" si="10"/>
        <v>88</v>
      </c>
    </row>
    <row r="134" spans="1:16">
      <c r="A134" s="7" t="s">
        <v>366</v>
      </c>
      <c r="B134" s="7" t="s">
        <v>163</v>
      </c>
      <c r="C134" s="7" t="s">
        <v>338</v>
      </c>
      <c r="D134" s="7" t="s">
        <v>737</v>
      </c>
      <c r="E134" s="15" t="s">
        <v>711</v>
      </c>
      <c r="F134" s="16">
        <v>436</v>
      </c>
      <c r="G134" s="17">
        <v>43097</v>
      </c>
      <c r="H134" s="7" t="s">
        <v>370</v>
      </c>
      <c r="I134" s="21"/>
      <c r="O134" s="18">
        <v>4.4000000000000004</v>
      </c>
      <c r="P134" s="18">
        <f t="shared" si="10"/>
        <v>1918.4</v>
      </c>
    </row>
    <row r="135" spans="1:16">
      <c r="A135" s="7" t="s">
        <v>366</v>
      </c>
      <c r="B135" s="7" t="s">
        <v>163</v>
      </c>
      <c r="C135" s="7" t="s">
        <v>338</v>
      </c>
      <c r="D135" s="7" t="s">
        <v>737</v>
      </c>
      <c r="E135" s="15" t="s">
        <v>711</v>
      </c>
      <c r="F135" s="16">
        <v>1602</v>
      </c>
      <c r="G135" s="17">
        <v>43095</v>
      </c>
      <c r="H135" s="7" t="s">
        <v>369</v>
      </c>
      <c r="I135" s="21"/>
      <c r="O135" s="18">
        <v>4.4000000000000004</v>
      </c>
      <c r="P135" s="18">
        <f t="shared" si="10"/>
        <v>7048.8</v>
      </c>
    </row>
    <row r="136" spans="1:16">
      <c r="A136" s="7" t="s">
        <v>366</v>
      </c>
      <c r="B136" s="7" t="s">
        <v>163</v>
      </c>
      <c r="C136" s="7" t="s">
        <v>338</v>
      </c>
      <c r="D136" s="7" t="s">
        <v>737</v>
      </c>
      <c r="E136" s="15" t="s">
        <v>711</v>
      </c>
      <c r="F136" s="16">
        <v>2510</v>
      </c>
      <c r="G136" s="17">
        <v>43091</v>
      </c>
      <c r="H136" s="7" t="s">
        <v>368</v>
      </c>
      <c r="I136" s="21"/>
      <c r="O136" s="18">
        <v>4.4000000000000004</v>
      </c>
      <c r="P136" s="18">
        <f t="shared" si="10"/>
        <v>11044</v>
      </c>
    </row>
    <row r="137" spans="1:16">
      <c r="A137" s="7" t="s">
        <v>337</v>
      </c>
      <c r="B137" s="7" t="s">
        <v>163</v>
      </c>
      <c r="C137" s="7" t="s">
        <v>338</v>
      </c>
      <c r="D137" s="7" t="s">
        <v>737</v>
      </c>
      <c r="E137" s="15" t="s">
        <v>711</v>
      </c>
      <c r="F137" s="16">
        <v>2661</v>
      </c>
      <c r="G137" s="17">
        <v>43010</v>
      </c>
      <c r="H137" s="7" t="s">
        <v>339</v>
      </c>
      <c r="I137" s="21"/>
      <c r="O137" s="18">
        <v>4.4000000000000004</v>
      </c>
      <c r="P137" s="18">
        <f t="shared" si="10"/>
        <v>11708.400000000001</v>
      </c>
    </row>
    <row r="138" spans="1:16">
      <c r="A138" s="7" t="s">
        <v>337</v>
      </c>
      <c r="B138" s="7" t="s">
        <v>163</v>
      </c>
      <c r="C138" s="7" t="s">
        <v>338</v>
      </c>
      <c r="D138" s="7" t="s">
        <v>737</v>
      </c>
      <c r="E138" s="15" t="s">
        <v>711</v>
      </c>
      <c r="F138" s="16">
        <v>2714</v>
      </c>
      <c r="G138" s="17">
        <v>43039</v>
      </c>
      <c r="H138" s="7" t="s">
        <v>343</v>
      </c>
      <c r="I138" s="21"/>
      <c r="O138" s="18">
        <v>4.4000000000000004</v>
      </c>
      <c r="P138" s="18">
        <f t="shared" si="10"/>
        <v>11941.6</v>
      </c>
    </row>
    <row r="139" spans="1:16">
      <c r="A139" s="7" t="s">
        <v>337</v>
      </c>
      <c r="B139" s="7" t="s">
        <v>163</v>
      </c>
      <c r="C139" s="7" t="s">
        <v>338</v>
      </c>
      <c r="D139" s="7" t="s">
        <v>737</v>
      </c>
      <c r="E139" s="15" t="s">
        <v>711</v>
      </c>
      <c r="F139" s="16">
        <v>3876</v>
      </c>
      <c r="G139" s="17">
        <v>43027</v>
      </c>
      <c r="H139" s="7" t="s">
        <v>341</v>
      </c>
      <c r="I139" s="21"/>
      <c r="O139" s="18">
        <v>4.4000000000000004</v>
      </c>
      <c r="P139" s="18">
        <f t="shared" si="10"/>
        <v>17054.400000000001</v>
      </c>
    </row>
    <row r="140" spans="1:16">
      <c r="A140" s="7" t="s">
        <v>337</v>
      </c>
      <c r="B140" s="7" t="s">
        <v>163</v>
      </c>
      <c r="C140" s="7" t="s">
        <v>338</v>
      </c>
      <c r="D140" s="7" t="s">
        <v>737</v>
      </c>
      <c r="E140" s="15" t="s">
        <v>711</v>
      </c>
      <c r="F140" s="16">
        <v>3964</v>
      </c>
      <c r="G140" s="17">
        <v>43026</v>
      </c>
      <c r="H140" s="7" t="s">
        <v>340</v>
      </c>
      <c r="I140" s="21"/>
      <c r="O140" s="18">
        <v>4.4000000000000004</v>
      </c>
      <c r="P140" s="18">
        <f t="shared" si="10"/>
        <v>17441.600000000002</v>
      </c>
    </row>
    <row r="141" spans="1:16">
      <c r="A141" s="7" t="s">
        <v>337</v>
      </c>
      <c r="B141" s="7" t="s">
        <v>163</v>
      </c>
      <c r="C141" s="7" t="s">
        <v>338</v>
      </c>
      <c r="D141" s="7" t="s">
        <v>737</v>
      </c>
      <c r="E141" s="15" t="s">
        <v>711</v>
      </c>
      <c r="F141" s="16">
        <v>4967</v>
      </c>
      <c r="G141" s="17">
        <v>43031</v>
      </c>
      <c r="H141" s="7" t="s">
        <v>342</v>
      </c>
      <c r="I141" s="21"/>
      <c r="O141" s="18">
        <v>4.4000000000000004</v>
      </c>
      <c r="P141" s="18">
        <f t="shared" si="10"/>
        <v>21854.800000000003</v>
      </c>
    </row>
    <row r="142" spans="1:16">
      <c r="A142" s="7" t="s">
        <v>337</v>
      </c>
      <c r="B142" s="7" t="s">
        <v>163</v>
      </c>
      <c r="C142" s="7" t="s">
        <v>338</v>
      </c>
      <c r="D142" s="7" t="s">
        <v>737</v>
      </c>
      <c r="E142" s="15" t="s">
        <v>711</v>
      </c>
      <c r="F142" s="16">
        <v>6100</v>
      </c>
      <c r="G142" s="17">
        <v>43021</v>
      </c>
      <c r="H142" s="7" t="s">
        <v>344</v>
      </c>
      <c r="I142" s="21"/>
      <c r="O142" s="18">
        <v>4.4000000000000004</v>
      </c>
      <c r="P142" s="18">
        <f t="shared" si="10"/>
        <v>26840.000000000004</v>
      </c>
    </row>
    <row r="143" spans="1:16">
      <c r="A143" s="7" t="s">
        <v>366</v>
      </c>
      <c r="B143" s="7" t="s">
        <v>163</v>
      </c>
      <c r="C143" s="7" t="s">
        <v>338</v>
      </c>
      <c r="D143" s="7" t="s">
        <v>737</v>
      </c>
      <c r="E143" s="15" t="s">
        <v>711</v>
      </c>
      <c r="F143" s="16">
        <v>11627</v>
      </c>
      <c r="G143" s="17">
        <v>43076</v>
      </c>
      <c r="H143" s="7" t="s">
        <v>367</v>
      </c>
      <c r="I143" s="21"/>
      <c r="O143" s="18">
        <v>4.4000000000000004</v>
      </c>
      <c r="P143" s="18">
        <f t="shared" si="10"/>
        <v>51158.8</v>
      </c>
    </row>
    <row r="144" spans="1:16">
      <c r="A144" s="7" t="s">
        <v>346</v>
      </c>
      <c r="B144" s="7" t="s">
        <v>96</v>
      </c>
      <c r="C144" s="7" t="s">
        <v>338</v>
      </c>
      <c r="D144" s="7" t="s">
        <v>737</v>
      </c>
      <c r="E144" s="15" t="s">
        <v>709</v>
      </c>
      <c r="F144" s="16">
        <v>6073</v>
      </c>
      <c r="G144" s="17">
        <v>43039</v>
      </c>
      <c r="H144" s="7" t="s">
        <v>350</v>
      </c>
      <c r="I144" s="21"/>
      <c r="O144" s="18">
        <v>1.4</v>
      </c>
      <c r="P144" s="18">
        <f t="shared" si="10"/>
        <v>8502.1999999999989</v>
      </c>
    </row>
    <row r="145" spans="1:16">
      <c r="A145" s="7" t="s">
        <v>346</v>
      </c>
      <c r="B145" s="7" t="s">
        <v>96</v>
      </c>
      <c r="C145" s="7" t="s">
        <v>338</v>
      </c>
      <c r="D145" s="7" t="s">
        <v>737</v>
      </c>
      <c r="E145" s="15" t="s">
        <v>709</v>
      </c>
      <c r="F145" s="16">
        <v>11391</v>
      </c>
      <c r="G145" s="17">
        <v>43031</v>
      </c>
      <c r="H145" s="7" t="s">
        <v>348</v>
      </c>
      <c r="I145" s="21"/>
      <c r="O145" s="18">
        <v>1.4</v>
      </c>
      <c r="P145" s="18">
        <f t="shared" si="10"/>
        <v>15947.4</v>
      </c>
    </row>
    <row r="146" spans="1:16">
      <c r="A146" s="7" t="s">
        <v>351</v>
      </c>
      <c r="B146" s="7" t="s">
        <v>96</v>
      </c>
      <c r="C146" s="7" t="s">
        <v>338</v>
      </c>
      <c r="D146" s="7" t="s">
        <v>737</v>
      </c>
      <c r="E146" s="15" t="s">
        <v>709</v>
      </c>
      <c r="F146" s="16">
        <v>18422</v>
      </c>
      <c r="G146" s="17">
        <v>43045</v>
      </c>
      <c r="H146" s="7" t="s">
        <v>352</v>
      </c>
      <c r="I146" s="21"/>
      <c r="O146" s="18">
        <v>1.4</v>
      </c>
      <c r="P146" s="18">
        <f t="shared" ref="P146:P165" si="11">F146*O146</f>
        <v>25790.799999999999</v>
      </c>
    </row>
    <row r="147" spans="1:16">
      <c r="A147" s="7" t="s">
        <v>354</v>
      </c>
      <c r="B147" s="7" t="s">
        <v>96</v>
      </c>
      <c r="C147" s="7" t="s">
        <v>338</v>
      </c>
      <c r="D147" s="7" t="s">
        <v>737</v>
      </c>
      <c r="E147" s="15" t="s">
        <v>709</v>
      </c>
      <c r="F147" s="16">
        <v>34280</v>
      </c>
      <c r="G147" s="17">
        <v>43059</v>
      </c>
      <c r="H147" s="7" t="s">
        <v>355</v>
      </c>
      <c r="I147" s="21"/>
      <c r="O147" s="18">
        <v>1.45</v>
      </c>
      <c r="P147" s="18">
        <f t="shared" si="11"/>
        <v>49706</v>
      </c>
    </row>
    <row r="148" spans="1:16">
      <c r="A148" s="7" t="s">
        <v>362</v>
      </c>
      <c r="B148" s="7" t="s">
        <v>96</v>
      </c>
      <c r="C148" s="7" t="s">
        <v>338</v>
      </c>
      <c r="D148" s="7" t="s">
        <v>737</v>
      </c>
      <c r="E148" s="15" t="s">
        <v>709</v>
      </c>
      <c r="F148" s="16">
        <v>39780</v>
      </c>
      <c r="G148" s="17">
        <v>43098</v>
      </c>
      <c r="H148" s="7" t="s">
        <v>365</v>
      </c>
      <c r="I148" s="21"/>
      <c r="O148" s="18">
        <v>1.45</v>
      </c>
      <c r="P148" s="18">
        <f t="shared" si="11"/>
        <v>57681</v>
      </c>
    </row>
    <row r="149" spans="1:16">
      <c r="A149" s="7" t="s">
        <v>362</v>
      </c>
      <c r="B149" s="7" t="s">
        <v>96</v>
      </c>
      <c r="C149" s="7" t="s">
        <v>338</v>
      </c>
      <c r="D149" s="7" t="s">
        <v>737</v>
      </c>
      <c r="E149" s="15" t="s">
        <v>709</v>
      </c>
      <c r="F149" s="16">
        <v>39860</v>
      </c>
      <c r="G149" s="17">
        <v>43084</v>
      </c>
      <c r="H149" s="7" t="s">
        <v>364</v>
      </c>
      <c r="I149" s="21"/>
      <c r="O149" s="18">
        <v>1.45</v>
      </c>
      <c r="P149" s="18">
        <f t="shared" si="11"/>
        <v>57797</v>
      </c>
    </row>
    <row r="150" spans="1:16">
      <c r="A150" s="7" t="s">
        <v>362</v>
      </c>
      <c r="B150" s="7" t="s">
        <v>96</v>
      </c>
      <c r="C150" s="7" t="s">
        <v>338</v>
      </c>
      <c r="D150" s="7" t="s">
        <v>737</v>
      </c>
      <c r="E150" s="15" t="s">
        <v>709</v>
      </c>
      <c r="F150" s="16">
        <v>39980</v>
      </c>
      <c r="G150" s="17">
        <v>43074</v>
      </c>
      <c r="H150" s="7" t="s">
        <v>363</v>
      </c>
      <c r="I150" s="21"/>
      <c r="O150" s="18">
        <v>1.45</v>
      </c>
      <c r="P150" s="18">
        <f t="shared" si="11"/>
        <v>57971</v>
      </c>
    </row>
    <row r="151" spans="1:16">
      <c r="A151" s="7" t="s">
        <v>346</v>
      </c>
      <c r="B151" s="7" t="s">
        <v>96</v>
      </c>
      <c r="C151" s="7" t="s">
        <v>338</v>
      </c>
      <c r="D151" s="7" t="s">
        <v>737</v>
      </c>
      <c r="E151" s="15" t="s">
        <v>709</v>
      </c>
      <c r="F151" s="16">
        <v>40940</v>
      </c>
      <c r="G151" s="17">
        <v>43024</v>
      </c>
      <c r="H151" s="7" t="s">
        <v>347</v>
      </c>
      <c r="I151" s="21"/>
      <c r="O151" s="18">
        <v>1.4</v>
      </c>
      <c r="P151" s="18">
        <f t="shared" si="11"/>
        <v>57316</v>
      </c>
    </row>
    <row r="152" spans="1:16">
      <c r="A152" s="7" t="s">
        <v>346</v>
      </c>
      <c r="B152" s="7" t="s">
        <v>96</v>
      </c>
      <c r="C152" s="7" t="s">
        <v>338</v>
      </c>
      <c r="D152" s="7" t="s">
        <v>737</v>
      </c>
      <c r="E152" s="15" t="s">
        <v>709</v>
      </c>
      <c r="F152" s="16">
        <v>41120</v>
      </c>
      <c r="G152" s="17">
        <v>43038</v>
      </c>
      <c r="H152" s="7" t="s">
        <v>349</v>
      </c>
      <c r="I152" s="21"/>
      <c r="O152" s="18">
        <v>1.4</v>
      </c>
      <c r="P152" s="18">
        <f t="shared" si="11"/>
        <v>57567.999999999993</v>
      </c>
    </row>
    <row r="153" spans="1:16">
      <c r="A153" s="7" t="s">
        <v>351</v>
      </c>
      <c r="B153" s="7" t="s">
        <v>96</v>
      </c>
      <c r="C153" s="7" t="s">
        <v>338</v>
      </c>
      <c r="D153" s="7" t="s">
        <v>737</v>
      </c>
      <c r="E153" s="15" t="s">
        <v>709</v>
      </c>
      <c r="F153" s="16">
        <v>41320</v>
      </c>
      <c r="G153" s="17">
        <v>43056</v>
      </c>
      <c r="H153" s="7" t="s">
        <v>353</v>
      </c>
      <c r="I153" s="21"/>
      <c r="O153" s="18">
        <v>1.4</v>
      </c>
      <c r="P153" s="18">
        <f t="shared" si="11"/>
        <v>57847.999999999993</v>
      </c>
    </row>
    <row r="154" spans="1:16">
      <c r="A154" s="7" t="s">
        <v>356</v>
      </c>
      <c r="B154" s="7" t="s">
        <v>269</v>
      </c>
      <c r="C154" s="7" t="s">
        <v>338</v>
      </c>
      <c r="D154" s="7" t="s">
        <v>737</v>
      </c>
      <c r="E154" s="15" t="s">
        <v>713</v>
      </c>
      <c r="F154" s="16">
        <v>423</v>
      </c>
      <c r="G154" s="17">
        <v>43097</v>
      </c>
      <c r="H154" s="7" t="s">
        <v>361</v>
      </c>
      <c r="I154" s="21"/>
      <c r="O154" s="18">
        <v>33</v>
      </c>
      <c r="P154" s="18">
        <f t="shared" si="11"/>
        <v>13959</v>
      </c>
    </row>
    <row r="155" spans="1:16">
      <c r="A155" s="7" t="s">
        <v>356</v>
      </c>
      <c r="B155" s="7" t="s">
        <v>269</v>
      </c>
      <c r="C155" s="7" t="s">
        <v>338</v>
      </c>
      <c r="D155" s="7" t="s">
        <v>737</v>
      </c>
      <c r="E155" s="15" t="s">
        <v>713</v>
      </c>
      <c r="F155" s="16">
        <v>509</v>
      </c>
      <c r="G155" s="17">
        <v>43091</v>
      </c>
      <c r="H155" s="7" t="s">
        <v>359</v>
      </c>
      <c r="I155" s="21"/>
      <c r="O155" s="18">
        <v>33</v>
      </c>
      <c r="P155" s="18">
        <f t="shared" si="11"/>
        <v>16797</v>
      </c>
    </row>
    <row r="156" spans="1:16">
      <c r="A156" s="7" t="s">
        <v>356</v>
      </c>
      <c r="B156" s="7" t="s">
        <v>269</v>
      </c>
      <c r="C156" s="7" t="s">
        <v>338</v>
      </c>
      <c r="D156" s="7" t="s">
        <v>737</v>
      </c>
      <c r="E156" s="15" t="s">
        <v>713</v>
      </c>
      <c r="F156" s="16">
        <v>573</v>
      </c>
      <c r="G156" s="17">
        <v>43054</v>
      </c>
      <c r="H156" s="7" t="s">
        <v>357</v>
      </c>
      <c r="I156" s="21"/>
      <c r="O156" s="18">
        <v>33</v>
      </c>
      <c r="P156" s="18">
        <f t="shared" si="11"/>
        <v>18909</v>
      </c>
    </row>
    <row r="157" spans="1:16">
      <c r="A157" s="7" t="s">
        <v>356</v>
      </c>
      <c r="B157" s="7" t="s">
        <v>269</v>
      </c>
      <c r="C157" s="7" t="s">
        <v>338</v>
      </c>
      <c r="D157" s="7" t="s">
        <v>737</v>
      </c>
      <c r="E157" s="15" t="s">
        <v>713</v>
      </c>
      <c r="F157" s="16">
        <v>621</v>
      </c>
      <c r="G157" s="17">
        <v>43076</v>
      </c>
      <c r="H157" s="7" t="s">
        <v>358</v>
      </c>
      <c r="I157" s="21"/>
      <c r="O157" s="18">
        <v>33</v>
      </c>
      <c r="P157" s="18">
        <f t="shared" si="11"/>
        <v>20493</v>
      </c>
    </row>
    <row r="158" spans="1:16">
      <c r="A158" s="7" t="s">
        <v>356</v>
      </c>
      <c r="B158" s="7" t="s">
        <v>269</v>
      </c>
      <c r="C158" s="7" t="s">
        <v>338</v>
      </c>
      <c r="D158" s="7" t="s">
        <v>737</v>
      </c>
      <c r="E158" s="15" t="s">
        <v>713</v>
      </c>
      <c r="F158" s="16">
        <v>773</v>
      </c>
      <c r="G158" s="17">
        <v>43095</v>
      </c>
      <c r="H158" s="7" t="s">
        <v>360</v>
      </c>
      <c r="I158" s="21"/>
      <c r="O158" s="18">
        <v>33</v>
      </c>
      <c r="P158" s="18">
        <f t="shared" si="11"/>
        <v>25509</v>
      </c>
    </row>
    <row r="159" spans="1:16">
      <c r="A159" s="7" t="s">
        <v>680</v>
      </c>
      <c r="B159" s="7" t="s">
        <v>156</v>
      </c>
      <c r="C159" s="7" t="s">
        <v>681</v>
      </c>
      <c r="D159" s="7" t="s">
        <v>738</v>
      </c>
      <c r="E159" s="15" t="s">
        <v>708</v>
      </c>
      <c r="F159" s="16">
        <v>6620</v>
      </c>
      <c r="G159" s="17">
        <v>42855</v>
      </c>
      <c r="H159" s="7" t="s">
        <v>682</v>
      </c>
      <c r="I159" s="21"/>
      <c r="O159" s="18">
        <v>0.65</v>
      </c>
      <c r="P159" s="18">
        <f t="shared" si="11"/>
        <v>4303</v>
      </c>
    </row>
    <row r="160" spans="1:16">
      <c r="A160" s="7" t="s">
        <v>687</v>
      </c>
      <c r="B160" s="7" t="s">
        <v>688</v>
      </c>
      <c r="C160" s="7" t="s">
        <v>689</v>
      </c>
      <c r="D160" s="7" t="s">
        <v>726</v>
      </c>
      <c r="E160" s="15" t="s">
        <v>708</v>
      </c>
      <c r="F160" s="16">
        <v>988</v>
      </c>
      <c r="G160" s="17">
        <v>43040</v>
      </c>
      <c r="H160" s="7" t="s">
        <v>695</v>
      </c>
      <c r="I160" s="21"/>
      <c r="O160" s="18">
        <v>0.59321999999999997</v>
      </c>
      <c r="P160" s="18">
        <f t="shared" si="11"/>
        <v>586.10136</v>
      </c>
    </row>
    <row r="161" spans="1:16">
      <c r="A161" s="7" t="s">
        <v>687</v>
      </c>
      <c r="B161" s="7" t="s">
        <v>688</v>
      </c>
      <c r="C161" s="7" t="s">
        <v>689</v>
      </c>
      <c r="D161" s="7" t="s">
        <v>726</v>
      </c>
      <c r="E161" s="15" t="s">
        <v>708</v>
      </c>
      <c r="F161" s="16">
        <v>1387</v>
      </c>
      <c r="G161" s="17">
        <v>43040</v>
      </c>
      <c r="H161" s="7" t="s">
        <v>690</v>
      </c>
      <c r="I161" s="21"/>
      <c r="O161" s="18">
        <v>0.59321999999999997</v>
      </c>
      <c r="P161" s="18">
        <f t="shared" si="11"/>
        <v>822.79613999999992</v>
      </c>
    </row>
    <row r="162" spans="1:16">
      <c r="A162" s="7" t="s">
        <v>687</v>
      </c>
      <c r="B162" s="7" t="s">
        <v>688</v>
      </c>
      <c r="C162" s="7" t="s">
        <v>689</v>
      </c>
      <c r="D162" s="7" t="s">
        <v>726</v>
      </c>
      <c r="E162" s="15" t="s">
        <v>708</v>
      </c>
      <c r="F162" s="16">
        <v>1400</v>
      </c>
      <c r="G162" s="17">
        <v>43040</v>
      </c>
      <c r="H162" s="7" t="s">
        <v>693</v>
      </c>
      <c r="I162" s="21"/>
      <c r="O162" s="18">
        <v>0.59321999999999997</v>
      </c>
      <c r="P162" s="18">
        <f t="shared" si="11"/>
        <v>830.50799999999992</v>
      </c>
    </row>
    <row r="163" spans="1:16">
      <c r="A163" s="7" t="s">
        <v>687</v>
      </c>
      <c r="B163" s="7" t="s">
        <v>688</v>
      </c>
      <c r="C163" s="7" t="s">
        <v>689</v>
      </c>
      <c r="D163" s="7" t="s">
        <v>726</v>
      </c>
      <c r="E163" s="15" t="s">
        <v>708</v>
      </c>
      <c r="F163" s="16">
        <v>1448</v>
      </c>
      <c r="G163" s="17">
        <v>43040</v>
      </c>
      <c r="H163" s="7" t="s">
        <v>694</v>
      </c>
      <c r="I163" s="21"/>
      <c r="O163" s="18">
        <v>0.59321999999999997</v>
      </c>
      <c r="P163" s="18">
        <f t="shared" si="11"/>
        <v>858.98255999999992</v>
      </c>
    </row>
    <row r="164" spans="1:16">
      <c r="A164" s="7" t="s">
        <v>687</v>
      </c>
      <c r="B164" s="7" t="s">
        <v>688</v>
      </c>
      <c r="C164" s="7" t="s">
        <v>689</v>
      </c>
      <c r="D164" s="7" t="s">
        <v>726</v>
      </c>
      <c r="E164" s="15" t="s">
        <v>708</v>
      </c>
      <c r="F164" s="16">
        <v>1477</v>
      </c>
      <c r="G164" s="17">
        <v>43040</v>
      </c>
      <c r="H164" s="7" t="s">
        <v>692</v>
      </c>
      <c r="I164" s="21"/>
      <c r="O164" s="18">
        <v>0.59321999999999997</v>
      </c>
      <c r="P164" s="18">
        <f t="shared" si="11"/>
        <v>876.18593999999996</v>
      </c>
    </row>
    <row r="165" spans="1:16">
      <c r="A165" s="7" t="s">
        <v>687</v>
      </c>
      <c r="B165" s="7" t="s">
        <v>688</v>
      </c>
      <c r="C165" s="7" t="s">
        <v>689</v>
      </c>
      <c r="D165" s="7" t="s">
        <v>726</v>
      </c>
      <c r="E165" s="15" t="s">
        <v>708</v>
      </c>
      <c r="F165" s="16">
        <v>1504</v>
      </c>
      <c r="G165" s="17">
        <v>43040</v>
      </c>
      <c r="H165" s="7" t="s">
        <v>691</v>
      </c>
      <c r="I165" s="21"/>
      <c r="O165" s="18">
        <v>0.59321999999999997</v>
      </c>
      <c r="P165" s="18">
        <f t="shared" si="11"/>
        <v>892.20287999999994</v>
      </c>
    </row>
    <row r="166" spans="1:16">
      <c r="P166" s="18"/>
    </row>
  </sheetData>
  <sortState ref="A3:P44">
    <sortCondition ref="G3:G44"/>
  </sortState>
  <mergeCells count="85">
    <mergeCell ref="I26:I27"/>
    <mergeCell ref="J26:J27"/>
    <mergeCell ref="K26:K27"/>
    <mergeCell ref="L26:L27"/>
    <mergeCell ref="M26:M27"/>
    <mergeCell ref="I13:I15"/>
    <mergeCell ref="J13:J15"/>
    <mergeCell ref="K13:K15"/>
    <mergeCell ref="L13:L15"/>
    <mergeCell ref="M13:M15"/>
    <mergeCell ref="I39:I40"/>
    <mergeCell ref="J39:J40"/>
    <mergeCell ref="K39:K40"/>
    <mergeCell ref="L39:L40"/>
    <mergeCell ref="M39:M40"/>
    <mergeCell ref="I41:I43"/>
    <mergeCell ref="J41:J43"/>
    <mergeCell ref="K41:K43"/>
    <mergeCell ref="L41:L43"/>
    <mergeCell ref="M41:M43"/>
    <mergeCell ref="I34:I35"/>
    <mergeCell ref="J34:J35"/>
    <mergeCell ref="K34:K35"/>
    <mergeCell ref="L34:L35"/>
    <mergeCell ref="M34:M35"/>
    <mergeCell ref="I36:I38"/>
    <mergeCell ref="J36:J38"/>
    <mergeCell ref="K36:K38"/>
    <mergeCell ref="L36:L38"/>
    <mergeCell ref="M36:M38"/>
    <mergeCell ref="I28:I30"/>
    <mergeCell ref="J28:J30"/>
    <mergeCell ref="K28:K30"/>
    <mergeCell ref="L28:L30"/>
    <mergeCell ref="M28:M30"/>
    <mergeCell ref="I31:I33"/>
    <mergeCell ref="J31:J33"/>
    <mergeCell ref="K31:K33"/>
    <mergeCell ref="L31:L33"/>
    <mergeCell ref="M31:M33"/>
    <mergeCell ref="I6:I7"/>
    <mergeCell ref="J6:J7"/>
    <mergeCell ref="K6:K7"/>
    <mergeCell ref="L6:L7"/>
    <mergeCell ref="M6:M7"/>
    <mergeCell ref="I8:I11"/>
    <mergeCell ref="J8:J11"/>
    <mergeCell ref="K8:K11"/>
    <mergeCell ref="L8:L11"/>
    <mergeCell ref="M8:M11"/>
    <mergeCell ref="I4:I5"/>
    <mergeCell ref="J4:J5"/>
    <mergeCell ref="K4:K5"/>
    <mergeCell ref="L4:L5"/>
    <mergeCell ref="M4:M5"/>
    <mergeCell ref="I23:I24"/>
    <mergeCell ref="J23:J24"/>
    <mergeCell ref="K23:K24"/>
    <mergeCell ref="L23:L24"/>
    <mergeCell ref="M23:M24"/>
    <mergeCell ref="I45:I46"/>
    <mergeCell ref="J45:J46"/>
    <mergeCell ref="K45:K46"/>
    <mergeCell ref="L45:L46"/>
    <mergeCell ref="M45:M46"/>
    <mergeCell ref="I21:I22"/>
    <mergeCell ref="J21:J22"/>
    <mergeCell ref="K21:K22"/>
    <mergeCell ref="L21:L22"/>
    <mergeCell ref="M21:M22"/>
    <mergeCell ref="I19:I20"/>
    <mergeCell ref="J19:J20"/>
    <mergeCell ref="K19:K20"/>
    <mergeCell ref="L19:L20"/>
    <mergeCell ref="M19:M20"/>
    <mergeCell ref="I47:I49"/>
    <mergeCell ref="J47:J49"/>
    <mergeCell ref="K47:K49"/>
    <mergeCell ref="L47:L49"/>
    <mergeCell ref="M47:M49"/>
    <mergeCell ref="I16:I17"/>
    <mergeCell ref="J16:J17"/>
    <mergeCell ref="K16:K17"/>
    <mergeCell ref="L16:L17"/>
    <mergeCell ref="M16:M17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23"/>
  <sheetViews>
    <sheetView topLeftCell="A144" zoomScale="70" zoomScaleNormal="70" workbookViewId="0">
      <selection activeCell="H2" sqref="H2:J30"/>
    </sheetView>
  </sheetViews>
  <sheetFormatPr baseColWidth="10" defaultRowHeight="15"/>
  <cols>
    <col min="1" max="1" width="18.140625" style="7" bestFit="1" customWidth="1"/>
    <col min="2" max="2" width="11.5703125" style="8" bestFit="1" customWidth="1"/>
    <col min="3" max="3" width="12" style="8" bestFit="1" customWidth="1"/>
    <col min="4" max="4" width="15.7109375" style="8" customWidth="1"/>
    <col min="5" max="5" width="26.85546875" style="8" bestFit="1" customWidth="1"/>
    <col min="6" max="6" width="14.85546875" style="8" bestFit="1" customWidth="1"/>
    <col min="7" max="7" width="15" style="8" bestFit="1" customWidth="1"/>
    <col min="8" max="8" width="12.42578125" style="8" bestFit="1" customWidth="1"/>
    <col min="9" max="9" width="10.140625" style="5" bestFit="1" customWidth="1"/>
    <col min="10" max="10" width="13.140625" style="14" bestFit="1" customWidth="1"/>
    <col min="11" max="11" width="18.28515625" style="5" bestFit="1" customWidth="1"/>
    <col min="12" max="12" width="14.28515625" style="14" bestFit="1" customWidth="1"/>
    <col min="13" max="13" width="14.28515625" style="20" customWidth="1"/>
    <col min="14" max="14" width="13.85546875" style="20" hidden="1" customWidth="1"/>
    <col min="15" max="15" width="9.7109375" style="8" bestFit="1" customWidth="1"/>
    <col min="16" max="16" width="13.140625" style="8" bestFit="1" customWidth="1"/>
    <col min="17" max="22" width="10.85546875" style="8" customWidth="1"/>
    <col min="23" max="16384" width="11.42578125" style="7"/>
  </cols>
  <sheetData>
    <row r="1" spans="1:22" s="6" customFormat="1" ht="30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2" t="s">
        <v>7</v>
      </c>
      <c r="I1" s="2" t="s">
        <v>720</v>
      </c>
      <c r="J1" s="3" t="s">
        <v>718</v>
      </c>
      <c r="K1" s="2" t="s">
        <v>719</v>
      </c>
      <c r="L1" s="3" t="s">
        <v>717</v>
      </c>
      <c r="M1" s="4" t="s">
        <v>735</v>
      </c>
      <c r="N1" s="4" t="s">
        <v>8</v>
      </c>
      <c r="O1" s="4" t="s">
        <v>9</v>
      </c>
      <c r="P1" s="4" t="s">
        <v>10</v>
      </c>
      <c r="Q1" s="5"/>
      <c r="R1" s="5"/>
      <c r="S1" s="5"/>
      <c r="T1" s="5"/>
      <c r="U1" s="5"/>
      <c r="V1" s="5"/>
    </row>
    <row r="2" spans="1:22">
      <c r="A2" s="7" t="s">
        <v>73</v>
      </c>
      <c r="B2" s="8" t="s">
        <v>27</v>
      </c>
      <c r="C2" s="8" t="s">
        <v>18</v>
      </c>
      <c r="D2" s="8" t="s">
        <v>19</v>
      </c>
      <c r="E2" s="9" t="s">
        <v>714</v>
      </c>
      <c r="F2" s="10">
        <v>24880</v>
      </c>
      <c r="G2" s="11">
        <v>43110</v>
      </c>
      <c r="H2" s="8" t="s">
        <v>728</v>
      </c>
      <c r="I2" s="38" t="s">
        <v>721</v>
      </c>
      <c r="J2" s="39">
        <v>166551.34</v>
      </c>
      <c r="K2" s="38">
        <v>2.9338000000000002</v>
      </c>
      <c r="L2" s="39">
        <f>J2/(F2+F3+F4)</f>
        <v>2.203060052910053</v>
      </c>
      <c r="M2" s="40">
        <f>+L2*K2</f>
        <v>6.4633375832275144</v>
      </c>
      <c r="N2" s="41">
        <f>K2*J2</f>
        <v>488628.32129200001</v>
      </c>
      <c r="O2" s="12">
        <v>6.4630000000000001</v>
      </c>
      <c r="P2" s="12">
        <f t="shared" ref="P2:P19" si="0">F2*O2</f>
        <v>160799.44</v>
      </c>
    </row>
    <row r="3" spans="1:22">
      <c r="A3" s="7" t="s">
        <v>73</v>
      </c>
      <c r="B3" s="8" t="s">
        <v>27</v>
      </c>
      <c r="C3" s="8" t="s">
        <v>18</v>
      </c>
      <c r="D3" s="8" t="s">
        <v>19</v>
      </c>
      <c r="E3" s="9" t="s">
        <v>714</v>
      </c>
      <c r="F3" s="10">
        <v>25340</v>
      </c>
      <c r="G3" s="11">
        <v>43110</v>
      </c>
      <c r="H3" s="8" t="s">
        <v>728</v>
      </c>
      <c r="I3" s="38"/>
      <c r="J3" s="39"/>
      <c r="K3" s="38"/>
      <c r="L3" s="39"/>
      <c r="M3" s="40"/>
      <c r="N3" s="41"/>
      <c r="O3" s="12">
        <v>6.4630000000000001</v>
      </c>
      <c r="P3" s="12">
        <f t="shared" si="0"/>
        <v>163772.42000000001</v>
      </c>
    </row>
    <row r="4" spans="1:22">
      <c r="A4" s="7" t="s">
        <v>73</v>
      </c>
      <c r="B4" s="8" t="s">
        <v>27</v>
      </c>
      <c r="C4" s="8" t="s">
        <v>18</v>
      </c>
      <c r="D4" s="8" t="s">
        <v>19</v>
      </c>
      <c r="E4" s="9" t="s">
        <v>714</v>
      </c>
      <c r="F4" s="10">
        <v>25380</v>
      </c>
      <c r="G4" s="11">
        <v>43111</v>
      </c>
      <c r="H4" s="8" t="s">
        <v>728</v>
      </c>
      <c r="I4" s="38"/>
      <c r="J4" s="39"/>
      <c r="K4" s="38"/>
      <c r="L4" s="39"/>
      <c r="M4" s="40"/>
      <c r="N4" s="41"/>
      <c r="O4" s="12">
        <v>6.4630000000000001</v>
      </c>
      <c r="P4" s="12">
        <f t="shared" si="0"/>
        <v>164030.94</v>
      </c>
    </row>
    <row r="5" spans="1:22">
      <c r="A5" s="7" t="s">
        <v>73</v>
      </c>
      <c r="B5" s="8" t="s">
        <v>27</v>
      </c>
      <c r="C5" s="8" t="s">
        <v>18</v>
      </c>
      <c r="D5" s="8" t="s">
        <v>19</v>
      </c>
      <c r="E5" s="9" t="s">
        <v>714</v>
      </c>
      <c r="F5" s="13">
        <v>25520</v>
      </c>
      <c r="G5" s="11">
        <v>43129</v>
      </c>
      <c r="H5" s="8" t="s">
        <v>716</v>
      </c>
      <c r="I5" s="38" t="s">
        <v>721</v>
      </c>
      <c r="J5" s="39">
        <v>167080.07</v>
      </c>
      <c r="K5" s="38">
        <v>2.9498000000000002</v>
      </c>
      <c r="L5" s="39">
        <f>J5/(F5+F6+F7)</f>
        <v>2.2030599947257383</v>
      </c>
      <c r="M5" s="40">
        <f>+L5*K5</f>
        <v>6.4985863724419834</v>
      </c>
      <c r="N5" s="40">
        <f>J5*K5</f>
        <v>492852.79048600007</v>
      </c>
      <c r="O5" s="12">
        <v>6.4989999999999997</v>
      </c>
      <c r="P5" s="12">
        <f t="shared" si="0"/>
        <v>165854.47999999998</v>
      </c>
    </row>
    <row r="6" spans="1:22">
      <c r="A6" s="7" t="s">
        <v>73</v>
      </c>
      <c r="B6" s="8" t="s">
        <v>27</v>
      </c>
      <c r="C6" s="8" t="s">
        <v>18</v>
      </c>
      <c r="D6" s="8" t="s">
        <v>19</v>
      </c>
      <c r="E6" s="9" t="s">
        <v>714</v>
      </c>
      <c r="F6" s="13">
        <v>25060</v>
      </c>
      <c r="G6" s="11">
        <v>43130</v>
      </c>
      <c r="H6" s="8" t="s">
        <v>716</v>
      </c>
      <c r="I6" s="38"/>
      <c r="J6" s="39"/>
      <c r="K6" s="38"/>
      <c r="L6" s="39"/>
      <c r="M6" s="40"/>
      <c r="N6" s="40"/>
      <c r="O6" s="12">
        <v>6.4989999999999997</v>
      </c>
      <c r="P6" s="12">
        <f t="shared" si="0"/>
        <v>162864.94</v>
      </c>
    </row>
    <row r="7" spans="1:22">
      <c r="A7" s="7" t="s">
        <v>73</v>
      </c>
      <c r="B7" s="8" t="s">
        <v>27</v>
      </c>
      <c r="C7" s="8" t="s">
        <v>18</v>
      </c>
      <c r="D7" s="8" t="s">
        <v>19</v>
      </c>
      <c r="E7" s="9" t="s">
        <v>714</v>
      </c>
      <c r="F7" s="13">
        <v>25260</v>
      </c>
      <c r="G7" s="11">
        <v>43130</v>
      </c>
      <c r="H7" s="8" t="s">
        <v>716</v>
      </c>
      <c r="I7" s="38"/>
      <c r="J7" s="39"/>
      <c r="K7" s="38"/>
      <c r="L7" s="39"/>
      <c r="M7" s="40"/>
      <c r="N7" s="40"/>
      <c r="O7" s="12">
        <v>6.4989999999999997</v>
      </c>
      <c r="P7" s="12">
        <f t="shared" si="0"/>
        <v>164164.74</v>
      </c>
    </row>
    <row r="8" spans="1:22">
      <c r="A8" s="7" t="s">
        <v>74</v>
      </c>
      <c r="B8" s="8" t="s">
        <v>17</v>
      </c>
      <c r="C8" s="8" t="s">
        <v>18</v>
      </c>
      <c r="D8" s="8" t="s">
        <v>19</v>
      </c>
      <c r="E8" s="9" t="s">
        <v>714</v>
      </c>
      <c r="F8" s="13">
        <v>25638</v>
      </c>
      <c r="G8" s="11">
        <v>43165</v>
      </c>
      <c r="H8" s="8" t="s">
        <v>729</v>
      </c>
      <c r="I8" s="38" t="s">
        <v>721</v>
      </c>
      <c r="J8" s="39">
        <v>112779.33</v>
      </c>
      <c r="K8" s="38">
        <v>2.9287999999999998</v>
      </c>
      <c r="L8" s="39">
        <f>J8/(F8+F9)</f>
        <v>2.2379515418502205</v>
      </c>
      <c r="M8" s="40">
        <f>+L8*K8</f>
        <v>6.5545124757709257</v>
      </c>
      <c r="N8" s="40">
        <f>J8*K8</f>
        <v>330308.10170399997</v>
      </c>
      <c r="O8" s="12">
        <v>6.5549999999999997</v>
      </c>
      <c r="P8" s="12">
        <f t="shared" si="0"/>
        <v>168057.09</v>
      </c>
    </row>
    <row r="9" spans="1:22">
      <c r="A9" s="7" t="s">
        <v>74</v>
      </c>
      <c r="B9" s="8" t="s">
        <v>17</v>
      </c>
      <c r="C9" s="8" t="s">
        <v>18</v>
      </c>
      <c r="D9" s="8" t="s">
        <v>19</v>
      </c>
      <c r="E9" s="9" t="s">
        <v>714</v>
      </c>
      <c r="F9" s="13">
        <v>24756</v>
      </c>
      <c r="G9" s="11">
        <v>43165</v>
      </c>
      <c r="H9" s="8" t="s">
        <v>729</v>
      </c>
      <c r="I9" s="38"/>
      <c r="J9" s="39"/>
      <c r="K9" s="38"/>
      <c r="L9" s="39"/>
      <c r="M9" s="40"/>
      <c r="N9" s="40"/>
      <c r="O9" s="12">
        <v>6.5549999999999997</v>
      </c>
      <c r="P9" s="12">
        <f t="shared" si="0"/>
        <v>162275.57999999999</v>
      </c>
    </row>
    <row r="10" spans="1:22">
      <c r="A10" s="7" t="s">
        <v>74</v>
      </c>
      <c r="B10" s="8" t="s">
        <v>17</v>
      </c>
      <c r="C10" s="8" t="s">
        <v>18</v>
      </c>
      <c r="D10" s="8" t="s">
        <v>19</v>
      </c>
      <c r="E10" s="9" t="s">
        <v>714</v>
      </c>
      <c r="F10" s="13">
        <v>25700</v>
      </c>
      <c r="G10" s="11">
        <v>43193</v>
      </c>
      <c r="H10" s="8" t="s">
        <v>730</v>
      </c>
      <c r="I10" s="5" t="s">
        <v>721</v>
      </c>
      <c r="J10" s="14">
        <v>57258.57</v>
      </c>
      <c r="K10" s="5">
        <v>2.9281999999999999</v>
      </c>
      <c r="L10" s="14">
        <f>J10/F10</f>
        <v>2.2279599221789885</v>
      </c>
      <c r="M10" s="20">
        <f>+L10*K10</f>
        <v>6.5239122441245136</v>
      </c>
      <c r="N10" s="20">
        <f>J10*K10</f>
        <v>167664.544674</v>
      </c>
      <c r="O10" s="12">
        <v>6.524</v>
      </c>
      <c r="P10" s="12">
        <f t="shared" si="0"/>
        <v>167666.79999999999</v>
      </c>
    </row>
    <row r="11" spans="1:22">
      <c r="A11" s="7" t="s">
        <v>75</v>
      </c>
      <c r="B11" s="8" t="s">
        <v>17</v>
      </c>
      <c r="C11" s="8" t="s">
        <v>18</v>
      </c>
      <c r="D11" s="8" t="s">
        <v>19</v>
      </c>
      <c r="E11" s="9" t="s">
        <v>714</v>
      </c>
      <c r="F11" s="13">
        <v>24680</v>
      </c>
      <c r="G11" s="11">
        <v>43241</v>
      </c>
      <c r="H11" s="8" t="s">
        <v>731</v>
      </c>
      <c r="I11" s="38" t="s">
        <v>721</v>
      </c>
      <c r="J11" s="19">
        <v>54965.05</v>
      </c>
      <c r="K11" s="5">
        <v>2.9368500000000002</v>
      </c>
      <c r="L11" s="14">
        <f t="shared" ref="L11:L12" si="1">J11/F11</f>
        <v>2.2271089951377636</v>
      </c>
      <c r="M11" s="20">
        <f>+L11*K11</f>
        <v>6.5406850523703417</v>
      </c>
      <c r="N11" s="20">
        <f t="shared" ref="N11:N12" si="2">J11*K11</f>
        <v>161424.10709250002</v>
      </c>
      <c r="O11" s="12">
        <v>6.5410000000000004</v>
      </c>
      <c r="P11" s="12">
        <f t="shared" si="0"/>
        <v>161431.88</v>
      </c>
    </row>
    <row r="12" spans="1:22">
      <c r="A12" s="7" t="s">
        <v>76</v>
      </c>
      <c r="B12" s="8" t="s">
        <v>17</v>
      </c>
      <c r="C12" s="8" t="s">
        <v>18</v>
      </c>
      <c r="D12" s="8" t="s">
        <v>19</v>
      </c>
      <c r="E12" s="9" t="s">
        <v>714</v>
      </c>
      <c r="F12" s="13">
        <v>25040</v>
      </c>
      <c r="G12" s="11">
        <v>43241</v>
      </c>
      <c r="H12" s="8" t="s">
        <v>731</v>
      </c>
      <c r="I12" s="38"/>
      <c r="J12" s="19">
        <v>54986.05</v>
      </c>
      <c r="K12" s="5">
        <v>2.9368500000000002</v>
      </c>
      <c r="L12" s="14">
        <f t="shared" si="1"/>
        <v>2.1959285143769969</v>
      </c>
      <c r="M12" s="20">
        <f>+L12*K12</f>
        <v>6.4491126574480839</v>
      </c>
      <c r="N12" s="20">
        <f t="shared" si="2"/>
        <v>161485.78094250002</v>
      </c>
      <c r="O12" s="12">
        <v>6.4489999999999998</v>
      </c>
      <c r="P12" s="12">
        <f t="shared" si="0"/>
        <v>161482.96</v>
      </c>
    </row>
    <row r="13" spans="1:22">
      <c r="A13" s="7" t="s">
        <v>77</v>
      </c>
      <c r="B13" s="8" t="s">
        <v>27</v>
      </c>
      <c r="C13" s="8" t="s">
        <v>18</v>
      </c>
      <c r="D13" s="8" t="s">
        <v>19</v>
      </c>
      <c r="E13" s="9" t="s">
        <v>714</v>
      </c>
      <c r="F13" s="13">
        <v>25540</v>
      </c>
      <c r="G13" s="11">
        <v>43285</v>
      </c>
      <c r="H13" s="8" t="s">
        <v>732</v>
      </c>
      <c r="I13" s="38" t="s">
        <v>721</v>
      </c>
      <c r="J13" s="39">
        <v>111686.18</v>
      </c>
      <c r="K13" s="38">
        <v>2.9367000000000001</v>
      </c>
      <c r="L13" s="39">
        <f>J13/(F13+F14)</f>
        <v>2.1950900157232702</v>
      </c>
      <c r="M13" s="40">
        <f>+L13*K13</f>
        <v>6.4463208491745281</v>
      </c>
      <c r="N13" s="40">
        <f>J13*K13</f>
        <v>327988.80480599997</v>
      </c>
      <c r="O13" s="12">
        <v>6.4459999999999997</v>
      </c>
      <c r="P13" s="12">
        <f t="shared" si="0"/>
        <v>164630.84</v>
      </c>
    </row>
    <row r="14" spans="1:22">
      <c r="A14" s="7" t="s">
        <v>77</v>
      </c>
      <c r="B14" s="8" t="s">
        <v>27</v>
      </c>
      <c r="C14" s="8" t="s">
        <v>18</v>
      </c>
      <c r="D14" s="8" t="s">
        <v>19</v>
      </c>
      <c r="E14" s="9" t="s">
        <v>714</v>
      </c>
      <c r="F14" s="13">
        <v>25340</v>
      </c>
      <c r="G14" s="11">
        <v>43285</v>
      </c>
      <c r="H14" s="8" t="s">
        <v>732</v>
      </c>
      <c r="I14" s="38"/>
      <c r="J14" s="39"/>
      <c r="K14" s="38"/>
      <c r="L14" s="39"/>
      <c r="M14" s="40"/>
      <c r="N14" s="40"/>
      <c r="O14" s="12">
        <v>6.4459999999999997</v>
      </c>
      <c r="P14" s="12">
        <f t="shared" si="0"/>
        <v>163341.63999999998</v>
      </c>
    </row>
    <row r="15" spans="1:22">
      <c r="A15" s="7" t="s">
        <v>78</v>
      </c>
      <c r="B15" s="8" t="s">
        <v>17</v>
      </c>
      <c r="C15" s="8" t="s">
        <v>18</v>
      </c>
      <c r="D15" s="8" t="s">
        <v>19</v>
      </c>
      <c r="E15" s="9" t="s">
        <v>714</v>
      </c>
      <c r="F15" s="13">
        <v>25400</v>
      </c>
      <c r="G15" s="11">
        <v>43328</v>
      </c>
      <c r="H15" s="8" t="s">
        <v>733</v>
      </c>
      <c r="I15" s="38" t="s">
        <v>721</v>
      </c>
      <c r="J15" s="39">
        <v>103082.39</v>
      </c>
      <c r="K15" s="38">
        <v>3.1493000000000002</v>
      </c>
      <c r="L15" s="39">
        <f>J15/(F15+F16)</f>
        <v>2.0307799448384554</v>
      </c>
      <c r="M15" s="40">
        <f>+L15*K15</f>
        <v>6.3955352802797476</v>
      </c>
      <c r="N15" s="40">
        <f>J15*K15</f>
        <v>324637.37082700001</v>
      </c>
      <c r="O15" s="12">
        <v>6.3959999999999999</v>
      </c>
      <c r="P15" s="12">
        <f t="shared" si="0"/>
        <v>162458.4</v>
      </c>
    </row>
    <row r="16" spans="1:22">
      <c r="A16" s="7" t="s">
        <v>78</v>
      </c>
      <c r="B16" s="8" t="s">
        <v>17</v>
      </c>
      <c r="C16" s="8" t="s">
        <v>18</v>
      </c>
      <c r="D16" s="8" t="s">
        <v>19</v>
      </c>
      <c r="E16" s="9" t="s">
        <v>714</v>
      </c>
      <c r="F16" s="13">
        <v>25360</v>
      </c>
      <c r="G16" s="11">
        <v>43329</v>
      </c>
      <c r="H16" s="8" t="s">
        <v>733</v>
      </c>
      <c r="I16" s="38"/>
      <c r="J16" s="39"/>
      <c r="K16" s="38"/>
      <c r="L16" s="39"/>
      <c r="M16" s="40"/>
      <c r="N16" s="40"/>
      <c r="O16" s="12">
        <v>6.3959999999999999</v>
      </c>
      <c r="P16" s="12">
        <f t="shared" si="0"/>
        <v>162202.56</v>
      </c>
    </row>
    <row r="17" spans="1:16">
      <c r="A17" s="7" t="s">
        <v>79</v>
      </c>
      <c r="B17" s="8" t="s">
        <v>27</v>
      </c>
      <c r="C17" s="8" t="s">
        <v>18</v>
      </c>
      <c r="D17" s="8" t="s">
        <v>19</v>
      </c>
      <c r="E17" s="9" t="s">
        <v>714</v>
      </c>
      <c r="F17" s="13">
        <v>25640</v>
      </c>
      <c r="G17" s="11">
        <v>43377</v>
      </c>
      <c r="H17" s="8" t="s">
        <v>734</v>
      </c>
      <c r="I17" s="38" t="s">
        <v>721</v>
      </c>
      <c r="J17" s="39">
        <v>102284.19</v>
      </c>
      <c r="K17" s="38">
        <v>3.12635</v>
      </c>
      <c r="L17" s="39">
        <f>J17/(F17+F18)</f>
        <v>1.9993000390930415</v>
      </c>
      <c r="M17" s="40">
        <f>+L17*K17</f>
        <v>6.2505116772185305</v>
      </c>
      <c r="N17" s="40">
        <f>J17*K17</f>
        <v>319776.17740649998</v>
      </c>
      <c r="O17" s="12">
        <v>6.2510000000000003</v>
      </c>
      <c r="P17" s="12">
        <f t="shared" si="0"/>
        <v>160275.64000000001</v>
      </c>
    </row>
    <row r="18" spans="1:16">
      <c r="A18" s="7" t="s">
        <v>79</v>
      </c>
      <c r="B18" s="8" t="s">
        <v>27</v>
      </c>
      <c r="C18" s="8" t="s">
        <v>18</v>
      </c>
      <c r="D18" s="8" t="s">
        <v>19</v>
      </c>
      <c r="E18" s="9" t="s">
        <v>714</v>
      </c>
      <c r="F18" s="13">
        <v>25520</v>
      </c>
      <c r="G18" s="11">
        <v>43377</v>
      </c>
      <c r="H18" s="8" t="s">
        <v>734</v>
      </c>
      <c r="I18" s="38"/>
      <c r="J18" s="39"/>
      <c r="K18" s="38"/>
      <c r="L18" s="39"/>
      <c r="M18" s="40"/>
      <c r="N18" s="40"/>
      <c r="O18" s="12">
        <v>6.2510000000000003</v>
      </c>
      <c r="P18" s="12">
        <f t="shared" si="0"/>
        <v>159525.52000000002</v>
      </c>
    </row>
    <row r="19" spans="1:16">
      <c r="A19" s="7" t="s">
        <v>92</v>
      </c>
      <c r="B19" s="8" t="s">
        <v>15</v>
      </c>
      <c r="C19" s="8" t="s">
        <v>93</v>
      </c>
      <c r="D19" s="8" t="s">
        <v>722</v>
      </c>
      <c r="E19" s="9" t="s">
        <v>712</v>
      </c>
      <c r="F19" s="13">
        <v>1004</v>
      </c>
      <c r="G19" s="11">
        <v>43252</v>
      </c>
      <c r="H19" s="8" t="s">
        <v>94</v>
      </c>
      <c r="I19" s="5" t="s">
        <v>721</v>
      </c>
      <c r="J19" s="14">
        <v>19879.2</v>
      </c>
      <c r="K19" s="5">
        <v>2.9728500000000002</v>
      </c>
      <c r="L19" s="14">
        <f>J19/F19</f>
        <v>19.8</v>
      </c>
      <c r="M19" s="20">
        <f>L19*K19</f>
        <v>58.862430000000003</v>
      </c>
      <c r="N19" s="20">
        <v>43228</v>
      </c>
      <c r="O19" s="12">
        <v>58.862000000000002</v>
      </c>
      <c r="P19" s="12">
        <f t="shared" si="0"/>
        <v>59097.448000000004</v>
      </c>
    </row>
    <row r="20" spans="1:16">
      <c r="A20" s="7" t="s">
        <v>155</v>
      </c>
      <c r="B20" s="8" t="s">
        <v>156</v>
      </c>
      <c r="C20" s="8" t="s">
        <v>97</v>
      </c>
      <c r="D20" s="8" t="s">
        <v>98</v>
      </c>
      <c r="E20" s="9" t="s">
        <v>708</v>
      </c>
      <c r="F20" s="13">
        <v>10080</v>
      </c>
      <c r="G20" s="11">
        <v>43403</v>
      </c>
      <c r="H20" s="8" t="s">
        <v>157</v>
      </c>
      <c r="N20" s="20">
        <v>43403</v>
      </c>
      <c r="O20" s="12">
        <v>1.2</v>
      </c>
      <c r="P20" s="12">
        <f>F20*O20</f>
        <v>12096</v>
      </c>
    </row>
    <row r="21" spans="1:16">
      <c r="A21" s="7" t="s">
        <v>129</v>
      </c>
      <c r="B21" s="8" t="s">
        <v>96</v>
      </c>
      <c r="C21" s="8" t="s">
        <v>97</v>
      </c>
      <c r="D21" s="8" t="s">
        <v>98</v>
      </c>
      <c r="E21" s="9" t="s">
        <v>709</v>
      </c>
      <c r="F21" s="13">
        <v>38660</v>
      </c>
      <c r="G21" s="11">
        <v>43108</v>
      </c>
      <c r="H21" s="8" t="s">
        <v>130</v>
      </c>
      <c r="N21" s="20">
        <v>43112</v>
      </c>
      <c r="O21" s="12">
        <v>1.5</v>
      </c>
      <c r="P21" s="12">
        <f t="shared" ref="P21:P84" si="3">F21*O21</f>
        <v>57990</v>
      </c>
    </row>
    <row r="22" spans="1:16">
      <c r="A22" s="7" t="s">
        <v>131</v>
      </c>
      <c r="B22" s="8" t="s">
        <v>96</v>
      </c>
      <c r="C22" s="8" t="s">
        <v>97</v>
      </c>
      <c r="D22" s="8" t="s">
        <v>98</v>
      </c>
      <c r="E22" s="9" t="s">
        <v>709</v>
      </c>
      <c r="F22" s="13">
        <v>34720</v>
      </c>
      <c r="G22" s="11">
        <v>43136</v>
      </c>
      <c r="H22" s="8" t="s">
        <v>132</v>
      </c>
      <c r="N22" s="20">
        <v>43136</v>
      </c>
      <c r="O22" s="12">
        <v>1.55</v>
      </c>
      <c r="P22" s="12">
        <f t="shared" si="3"/>
        <v>53816</v>
      </c>
    </row>
    <row r="23" spans="1:16">
      <c r="A23" s="7" t="s">
        <v>133</v>
      </c>
      <c r="B23" s="8" t="s">
        <v>96</v>
      </c>
      <c r="C23" s="8" t="s">
        <v>97</v>
      </c>
      <c r="D23" s="8" t="s">
        <v>98</v>
      </c>
      <c r="E23" s="9" t="s">
        <v>709</v>
      </c>
      <c r="F23" s="13">
        <v>38740</v>
      </c>
      <c r="G23" s="11">
        <v>43164</v>
      </c>
      <c r="H23" s="8" t="s">
        <v>134</v>
      </c>
      <c r="N23" s="20">
        <v>43164</v>
      </c>
      <c r="O23" s="12">
        <v>1.55</v>
      </c>
      <c r="P23" s="12">
        <f t="shared" si="3"/>
        <v>60047</v>
      </c>
    </row>
    <row r="24" spans="1:16">
      <c r="A24" s="7" t="s">
        <v>135</v>
      </c>
      <c r="B24" s="8" t="s">
        <v>96</v>
      </c>
      <c r="C24" s="8" t="s">
        <v>97</v>
      </c>
      <c r="D24" s="8" t="s">
        <v>98</v>
      </c>
      <c r="E24" s="9" t="s">
        <v>709</v>
      </c>
      <c r="F24" s="13">
        <v>38320</v>
      </c>
      <c r="G24" s="11">
        <v>43193</v>
      </c>
      <c r="H24" s="8" t="s">
        <v>136</v>
      </c>
      <c r="N24" s="20">
        <v>43200</v>
      </c>
      <c r="O24" s="12">
        <v>1.55</v>
      </c>
      <c r="P24" s="12">
        <f t="shared" si="3"/>
        <v>59396</v>
      </c>
    </row>
    <row r="25" spans="1:16">
      <c r="A25" s="7" t="s">
        <v>137</v>
      </c>
      <c r="B25" s="8" t="s">
        <v>96</v>
      </c>
      <c r="C25" s="8" t="s">
        <v>97</v>
      </c>
      <c r="D25" s="8" t="s">
        <v>98</v>
      </c>
      <c r="E25" s="9" t="s">
        <v>709</v>
      </c>
      <c r="F25" s="13">
        <v>38200</v>
      </c>
      <c r="G25" s="11">
        <v>43217</v>
      </c>
      <c r="H25" s="8" t="s">
        <v>138</v>
      </c>
      <c r="N25" s="20">
        <v>43217</v>
      </c>
      <c r="O25" s="12">
        <v>1.65</v>
      </c>
      <c r="P25" s="12">
        <f t="shared" si="3"/>
        <v>63030</v>
      </c>
    </row>
    <row r="26" spans="1:16">
      <c r="A26" s="7" t="s">
        <v>139</v>
      </c>
      <c r="B26" s="8" t="s">
        <v>96</v>
      </c>
      <c r="C26" s="8" t="s">
        <v>97</v>
      </c>
      <c r="D26" s="8" t="s">
        <v>98</v>
      </c>
      <c r="E26" s="9" t="s">
        <v>709</v>
      </c>
      <c r="F26" s="13">
        <v>37820</v>
      </c>
      <c r="G26" s="11">
        <v>43241</v>
      </c>
      <c r="H26" s="8" t="s">
        <v>140</v>
      </c>
      <c r="N26" s="20">
        <v>43242</v>
      </c>
      <c r="O26" s="12">
        <v>1.65</v>
      </c>
      <c r="P26" s="12">
        <f t="shared" si="3"/>
        <v>62403</v>
      </c>
    </row>
    <row r="27" spans="1:16">
      <c r="A27" s="7" t="s">
        <v>141</v>
      </c>
      <c r="B27" s="8" t="s">
        <v>96</v>
      </c>
      <c r="C27" s="8" t="s">
        <v>97</v>
      </c>
      <c r="D27" s="8" t="s">
        <v>98</v>
      </c>
      <c r="E27" s="9" t="s">
        <v>709</v>
      </c>
      <c r="F27" s="13">
        <v>37040</v>
      </c>
      <c r="G27" s="11">
        <v>43258</v>
      </c>
      <c r="H27" s="8" t="s">
        <v>142</v>
      </c>
      <c r="N27" s="20">
        <v>43259</v>
      </c>
      <c r="O27" s="12">
        <v>1.65</v>
      </c>
      <c r="P27" s="12">
        <f t="shared" si="3"/>
        <v>61116</v>
      </c>
    </row>
    <row r="28" spans="1:16">
      <c r="A28" s="7" t="s">
        <v>143</v>
      </c>
      <c r="B28" s="8" t="s">
        <v>96</v>
      </c>
      <c r="C28" s="8" t="s">
        <v>97</v>
      </c>
      <c r="D28" s="8" t="s">
        <v>98</v>
      </c>
      <c r="E28" s="9" t="s">
        <v>709</v>
      </c>
      <c r="F28" s="13">
        <v>35320</v>
      </c>
      <c r="G28" s="11">
        <v>43294</v>
      </c>
      <c r="H28" s="8" t="s">
        <v>144</v>
      </c>
      <c r="N28" s="20">
        <v>43294</v>
      </c>
      <c r="O28" s="12">
        <v>1.65</v>
      </c>
      <c r="P28" s="12">
        <f t="shared" si="3"/>
        <v>58278</v>
      </c>
    </row>
    <row r="29" spans="1:16">
      <c r="A29" s="7" t="s">
        <v>145</v>
      </c>
      <c r="B29" s="8" t="s">
        <v>96</v>
      </c>
      <c r="C29" s="8" t="s">
        <v>97</v>
      </c>
      <c r="D29" s="8" t="s">
        <v>98</v>
      </c>
      <c r="E29" s="9" t="s">
        <v>709</v>
      </c>
      <c r="F29" s="13">
        <v>37660</v>
      </c>
      <c r="G29" s="11">
        <v>43308</v>
      </c>
      <c r="H29" s="8" t="s">
        <v>146</v>
      </c>
      <c r="N29" s="20">
        <v>43312</v>
      </c>
      <c r="O29" s="12">
        <v>1.65</v>
      </c>
      <c r="P29" s="12">
        <f t="shared" si="3"/>
        <v>62139</v>
      </c>
    </row>
    <row r="30" spans="1:16">
      <c r="A30" s="7" t="s">
        <v>147</v>
      </c>
      <c r="B30" s="8" t="s">
        <v>123</v>
      </c>
      <c r="C30" s="8" t="s">
        <v>97</v>
      </c>
      <c r="D30" s="8" t="s">
        <v>98</v>
      </c>
      <c r="E30" s="9" t="s">
        <v>709</v>
      </c>
      <c r="F30" s="13">
        <v>38260</v>
      </c>
      <c r="G30" s="11">
        <v>43339</v>
      </c>
      <c r="H30" s="8" t="s">
        <v>148</v>
      </c>
      <c r="N30" s="20">
        <v>43339</v>
      </c>
      <c r="O30" s="12">
        <v>1.7</v>
      </c>
      <c r="P30" s="12">
        <f t="shared" si="3"/>
        <v>65042</v>
      </c>
    </row>
    <row r="31" spans="1:16">
      <c r="A31" s="7" t="s">
        <v>149</v>
      </c>
      <c r="B31" s="8" t="s">
        <v>96</v>
      </c>
      <c r="C31" s="8" t="s">
        <v>97</v>
      </c>
      <c r="D31" s="8" t="s">
        <v>98</v>
      </c>
      <c r="E31" s="9" t="s">
        <v>709</v>
      </c>
      <c r="F31" s="13">
        <v>38160</v>
      </c>
      <c r="G31" s="11">
        <v>43353</v>
      </c>
      <c r="H31" s="8" t="s">
        <v>150</v>
      </c>
      <c r="N31" s="20">
        <v>43362</v>
      </c>
      <c r="O31" s="12">
        <v>1.7</v>
      </c>
      <c r="P31" s="12">
        <f t="shared" si="3"/>
        <v>64872</v>
      </c>
    </row>
    <row r="32" spans="1:16">
      <c r="A32" s="7" t="s">
        <v>151</v>
      </c>
      <c r="B32" s="8" t="s">
        <v>96</v>
      </c>
      <c r="C32" s="8" t="s">
        <v>97</v>
      </c>
      <c r="D32" s="8" t="s">
        <v>98</v>
      </c>
      <c r="E32" s="9" t="s">
        <v>709</v>
      </c>
      <c r="F32" s="13">
        <v>38320</v>
      </c>
      <c r="G32" s="11">
        <v>43363</v>
      </c>
      <c r="H32" s="8" t="s">
        <v>152</v>
      </c>
      <c r="N32" s="20">
        <v>43367</v>
      </c>
      <c r="O32" s="12">
        <v>1.7</v>
      </c>
      <c r="P32" s="12">
        <f t="shared" si="3"/>
        <v>65144</v>
      </c>
    </row>
    <row r="33" spans="1:16">
      <c r="A33" s="7" t="s">
        <v>153</v>
      </c>
      <c r="B33" s="8" t="s">
        <v>96</v>
      </c>
      <c r="C33" s="8" t="s">
        <v>97</v>
      </c>
      <c r="D33" s="8" t="s">
        <v>98</v>
      </c>
      <c r="E33" s="9" t="s">
        <v>709</v>
      </c>
      <c r="F33" s="13">
        <v>37640</v>
      </c>
      <c r="G33" s="11">
        <v>43374</v>
      </c>
      <c r="H33" s="8" t="s">
        <v>154</v>
      </c>
      <c r="N33" s="20">
        <v>43374</v>
      </c>
      <c r="O33" s="12">
        <v>1.7</v>
      </c>
      <c r="P33" s="12">
        <f t="shared" si="3"/>
        <v>63988</v>
      </c>
    </row>
    <row r="34" spans="1:16">
      <c r="A34" s="7" t="s">
        <v>158</v>
      </c>
      <c r="B34" s="8" t="s">
        <v>123</v>
      </c>
      <c r="C34" s="8" t="s">
        <v>97</v>
      </c>
      <c r="D34" s="8" t="s">
        <v>98</v>
      </c>
      <c r="E34" s="9" t="s">
        <v>709</v>
      </c>
      <c r="F34" s="13">
        <v>38720</v>
      </c>
      <c r="G34" s="11">
        <v>43427</v>
      </c>
      <c r="H34" s="8" t="s">
        <v>159</v>
      </c>
      <c r="N34" s="20">
        <v>43430</v>
      </c>
      <c r="O34" s="12">
        <v>1.8</v>
      </c>
      <c r="P34" s="12">
        <f t="shared" si="3"/>
        <v>69696</v>
      </c>
    </row>
    <row r="35" spans="1:16">
      <c r="A35" s="7" t="s">
        <v>160</v>
      </c>
      <c r="B35" s="8" t="s">
        <v>96</v>
      </c>
      <c r="C35" s="8" t="s">
        <v>97</v>
      </c>
      <c r="D35" s="8" t="s">
        <v>98</v>
      </c>
      <c r="E35" s="9" t="s">
        <v>709</v>
      </c>
      <c r="F35" s="13">
        <v>35740</v>
      </c>
      <c r="G35" s="11">
        <v>43448</v>
      </c>
      <c r="H35" s="8" t="s">
        <v>161</v>
      </c>
      <c r="N35" s="20">
        <v>43460</v>
      </c>
      <c r="O35" s="12">
        <v>1.8</v>
      </c>
      <c r="P35" s="12">
        <f t="shared" si="3"/>
        <v>64332</v>
      </c>
    </row>
    <row r="36" spans="1:16">
      <c r="A36" s="7" t="s">
        <v>320</v>
      </c>
      <c r="B36" s="8" t="s">
        <v>156</v>
      </c>
      <c r="C36" s="8" t="s">
        <v>195</v>
      </c>
      <c r="D36" s="8" t="s">
        <v>737</v>
      </c>
      <c r="E36" s="9" t="s">
        <v>708</v>
      </c>
      <c r="F36" s="13">
        <v>47868.39</v>
      </c>
      <c r="G36" s="11">
        <v>43418</v>
      </c>
      <c r="H36" s="8" t="s">
        <v>321</v>
      </c>
      <c r="N36" s="20">
        <v>43434</v>
      </c>
      <c r="O36" s="12">
        <v>1.55</v>
      </c>
      <c r="P36" s="12">
        <f t="shared" si="3"/>
        <v>74196.004499999995</v>
      </c>
    </row>
    <row r="37" spans="1:16">
      <c r="A37" s="7" t="s">
        <v>251</v>
      </c>
      <c r="B37" s="8" t="s">
        <v>252</v>
      </c>
      <c r="C37" s="8" t="s">
        <v>195</v>
      </c>
      <c r="D37" s="8" t="s">
        <v>737</v>
      </c>
      <c r="E37" s="9" t="s">
        <v>710</v>
      </c>
      <c r="F37" s="13">
        <v>41000</v>
      </c>
      <c r="G37" s="11">
        <v>43126</v>
      </c>
      <c r="H37" s="8" t="s">
        <v>253</v>
      </c>
      <c r="N37" s="20">
        <v>43131</v>
      </c>
      <c r="O37" s="12">
        <v>1.45</v>
      </c>
      <c r="P37" s="12">
        <f t="shared" si="3"/>
        <v>59450</v>
      </c>
    </row>
    <row r="38" spans="1:16">
      <c r="A38" s="7" t="s">
        <v>251</v>
      </c>
      <c r="B38" s="8" t="s">
        <v>252</v>
      </c>
      <c r="C38" s="8" t="s">
        <v>195</v>
      </c>
      <c r="D38" s="8" t="s">
        <v>737</v>
      </c>
      <c r="E38" s="9" t="s">
        <v>710</v>
      </c>
      <c r="F38" s="13">
        <v>29500</v>
      </c>
      <c r="G38" s="11">
        <v>43126</v>
      </c>
      <c r="H38" s="8" t="s">
        <v>254</v>
      </c>
      <c r="N38" s="20">
        <v>43131</v>
      </c>
      <c r="O38" s="12">
        <v>1.45</v>
      </c>
      <c r="P38" s="12">
        <f t="shared" si="3"/>
        <v>42775</v>
      </c>
    </row>
    <row r="39" spans="1:16">
      <c r="A39" s="7" t="s">
        <v>251</v>
      </c>
      <c r="B39" s="8" t="s">
        <v>252</v>
      </c>
      <c r="C39" s="8" t="s">
        <v>195</v>
      </c>
      <c r="D39" s="8" t="s">
        <v>737</v>
      </c>
      <c r="E39" s="9" t="s">
        <v>710</v>
      </c>
      <c r="F39" s="13">
        <v>34080</v>
      </c>
      <c r="G39" s="11">
        <v>43126</v>
      </c>
      <c r="H39" s="8" t="s">
        <v>255</v>
      </c>
      <c r="N39" s="20">
        <v>43131</v>
      </c>
      <c r="O39" s="12">
        <v>1.45</v>
      </c>
      <c r="P39" s="12">
        <f t="shared" si="3"/>
        <v>49416</v>
      </c>
    </row>
    <row r="40" spans="1:16">
      <c r="A40" s="7" t="s">
        <v>251</v>
      </c>
      <c r="B40" s="8" t="s">
        <v>252</v>
      </c>
      <c r="C40" s="8" t="s">
        <v>195</v>
      </c>
      <c r="D40" s="8" t="s">
        <v>737</v>
      </c>
      <c r="E40" s="9" t="s">
        <v>710</v>
      </c>
      <c r="F40" s="13">
        <v>25680</v>
      </c>
      <c r="G40" s="11">
        <v>43127</v>
      </c>
      <c r="H40" s="8" t="s">
        <v>256</v>
      </c>
      <c r="N40" s="20">
        <v>43131</v>
      </c>
      <c r="O40" s="12">
        <v>1.45</v>
      </c>
      <c r="P40" s="12">
        <f t="shared" si="3"/>
        <v>37236</v>
      </c>
    </row>
    <row r="41" spans="1:16">
      <c r="A41" s="7" t="s">
        <v>251</v>
      </c>
      <c r="B41" s="8" t="s">
        <v>252</v>
      </c>
      <c r="C41" s="8" t="s">
        <v>195</v>
      </c>
      <c r="D41" s="8" t="s">
        <v>737</v>
      </c>
      <c r="E41" s="9" t="s">
        <v>710</v>
      </c>
      <c r="F41" s="13">
        <v>21100</v>
      </c>
      <c r="G41" s="11">
        <v>43127</v>
      </c>
      <c r="H41" s="8" t="s">
        <v>257</v>
      </c>
      <c r="N41" s="20">
        <v>43131</v>
      </c>
      <c r="O41" s="12">
        <v>1.45</v>
      </c>
      <c r="P41" s="12">
        <f t="shared" si="3"/>
        <v>30595</v>
      </c>
    </row>
    <row r="42" spans="1:16">
      <c r="A42" s="7" t="s">
        <v>251</v>
      </c>
      <c r="B42" s="8" t="s">
        <v>252</v>
      </c>
      <c r="C42" s="8" t="s">
        <v>195</v>
      </c>
      <c r="D42" s="8" t="s">
        <v>737</v>
      </c>
      <c r="E42" s="9" t="s">
        <v>710</v>
      </c>
      <c r="F42" s="13">
        <v>37020</v>
      </c>
      <c r="G42" s="11">
        <v>43130</v>
      </c>
      <c r="H42" s="8" t="s">
        <v>258</v>
      </c>
      <c r="N42" s="20">
        <v>43131</v>
      </c>
      <c r="O42" s="12">
        <v>1.45</v>
      </c>
      <c r="P42" s="12">
        <f t="shared" si="3"/>
        <v>53679</v>
      </c>
    </row>
    <row r="43" spans="1:16">
      <c r="A43" s="7" t="s">
        <v>259</v>
      </c>
      <c r="B43" s="8" t="s">
        <v>252</v>
      </c>
      <c r="C43" s="8" t="s">
        <v>231</v>
      </c>
      <c r="D43" s="8" t="s">
        <v>737</v>
      </c>
      <c r="E43" s="9" t="s">
        <v>710</v>
      </c>
      <c r="F43" s="13">
        <v>27660</v>
      </c>
      <c r="G43" s="11">
        <v>43143</v>
      </c>
      <c r="H43" s="8" t="s">
        <v>260</v>
      </c>
      <c r="N43" s="20">
        <v>43159</v>
      </c>
      <c r="O43" s="12">
        <v>1.45</v>
      </c>
      <c r="P43" s="12">
        <f t="shared" si="3"/>
        <v>40107</v>
      </c>
    </row>
    <row r="44" spans="1:16">
      <c r="A44" s="7" t="s">
        <v>271</v>
      </c>
      <c r="B44" s="8" t="s">
        <v>252</v>
      </c>
      <c r="C44" s="8" t="s">
        <v>195</v>
      </c>
      <c r="D44" s="8" t="s">
        <v>737</v>
      </c>
      <c r="E44" s="9" t="s">
        <v>710</v>
      </c>
      <c r="F44" s="13">
        <v>38500</v>
      </c>
      <c r="G44" s="11">
        <v>43188</v>
      </c>
      <c r="H44" s="8" t="s">
        <v>272</v>
      </c>
      <c r="N44" s="20">
        <v>43250</v>
      </c>
      <c r="O44" s="12">
        <v>1.45</v>
      </c>
      <c r="P44" s="12">
        <f t="shared" si="3"/>
        <v>55825</v>
      </c>
    </row>
    <row r="45" spans="1:16">
      <c r="A45" s="7" t="s">
        <v>271</v>
      </c>
      <c r="B45" s="8" t="s">
        <v>252</v>
      </c>
      <c r="C45" s="8" t="s">
        <v>195</v>
      </c>
      <c r="D45" s="8" t="s">
        <v>737</v>
      </c>
      <c r="E45" s="9" t="s">
        <v>710</v>
      </c>
      <c r="F45" s="13">
        <v>32240</v>
      </c>
      <c r="G45" s="11">
        <v>43234</v>
      </c>
      <c r="H45" s="8" t="s">
        <v>273</v>
      </c>
      <c r="N45" s="20">
        <v>43250</v>
      </c>
      <c r="O45" s="12">
        <v>1.45</v>
      </c>
      <c r="P45" s="12">
        <f t="shared" si="3"/>
        <v>46748</v>
      </c>
    </row>
    <row r="46" spans="1:16">
      <c r="A46" s="7" t="s">
        <v>276</v>
      </c>
      <c r="B46" s="8" t="s">
        <v>252</v>
      </c>
      <c r="C46" s="8" t="s">
        <v>195</v>
      </c>
      <c r="D46" s="8" t="s">
        <v>737</v>
      </c>
      <c r="E46" s="9" t="s">
        <v>710</v>
      </c>
      <c r="F46" s="13">
        <v>32800</v>
      </c>
      <c r="G46" s="11">
        <v>43278</v>
      </c>
      <c r="H46" s="8" t="s">
        <v>277</v>
      </c>
      <c r="N46" s="20">
        <v>43281</v>
      </c>
      <c r="O46" s="12">
        <v>1.45</v>
      </c>
      <c r="P46" s="12">
        <f t="shared" si="3"/>
        <v>47560</v>
      </c>
    </row>
    <row r="47" spans="1:16">
      <c r="A47" s="7" t="s">
        <v>285</v>
      </c>
      <c r="B47" s="8" t="s">
        <v>252</v>
      </c>
      <c r="C47" s="8" t="s">
        <v>195</v>
      </c>
      <c r="D47" s="8" t="s">
        <v>737</v>
      </c>
      <c r="E47" s="9" t="s">
        <v>710</v>
      </c>
      <c r="F47" s="13">
        <v>32860</v>
      </c>
      <c r="G47" s="11">
        <v>43327</v>
      </c>
      <c r="H47" s="8" t="s">
        <v>286</v>
      </c>
      <c r="N47" s="20">
        <v>43343</v>
      </c>
      <c r="O47" s="12">
        <v>1.45</v>
      </c>
      <c r="P47" s="12">
        <f t="shared" si="3"/>
        <v>47647</v>
      </c>
    </row>
    <row r="48" spans="1:16">
      <c r="A48" s="7" t="s">
        <v>289</v>
      </c>
      <c r="B48" s="8" t="s">
        <v>252</v>
      </c>
      <c r="C48" s="8" t="s">
        <v>195</v>
      </c>
      <c r="D48" s="8" t="s">
        <v>737</v>
      </c>
      <c r="E48" s="9" t="s">
        <v>710</v>
      </c>
      <c r="F48" s="13">
        <v>9760</v>
      </c>
      <c r="G48" s="11">
        <v>43350</v>
      </c>
      <c r="H48" s="8" t="s">
        <v>290</v>
      </c>
      <c r="N48" s="20">
        <v>43373</v>
      </c>
      <c r="O48" s="12">
        <v>1.45</v>
      </c>
      <c r="P48" s="12">
        <f t="shared" si="3"/>
        <v>14152</v>
      </c>
    </row>
    <row r="49" spans="1:16">
      <c r="A49" s="7" t="s">
        <v>289</v>
      </c>
      <c r="B49" s="8" t="s">
        <v>252</v>
      </c>
      <c r="C49" s="8" t="s">
        <v>195</v>
      </c>
      <c r="D49" s="8" t="s">
        <v>737</v>
      </c>
      <c r="E49" s="9" t="s">
        <v>710</v>
      </c>
      <c r="F49" s="13">
        <v>7280</v>
      </c>
      <c r="G49" s="11">
        <v>43350</v>
      </c>
      <c r="H49" s="8" t="s">
        <v>291</v>
      </c>
      <c r="N49" s="20">
        <v>43373</v>
      </c>
      <c r="O49" s="12">
        <v>1.45</v>
      </c>
      <c r="P49" s="12">
        <f t="shared" si="3"/>
        <v>10556</v>
      </c>
    </row>
    <row r="50" spans="1:16">
      <c r="A50" s="7" t="s">
        <v>292</v>
      </c>
      <c r="B50" s="8" t="s">
        <v>252</v>
      </c>
      <c r="C50" s="8" t="s">
        <v>195</v>
      </c>
      <c r="D50" s="8" t="s">
        <v>737</v>
      </c>
      <c r="E50" s="9" t="s">
        <v>710</v>
      </c>
      <c r="F50" s="13">
        <v>30840</v>
      </c>
      <c r="G50" s="11">
        <v>43398</v>
      </c>
      <c r="H50" s="8" t="s">
        <v>293</v>
      </c>
      <c r="N50" s="20">
        <v>43404</v>
      </c>
      <c r="O50" s="12">
        <v>1.45</v>
      </c>
      <c r="P50" s="12">
        <f t="shared" si="3"/>
        <v>44718</v>
      </c>
    </row>
    <row r="51" spans="1:16">
      <c r="A51" s="7" t="s">
        <v>245</v>
      </c>
      <c r="B51" s="8" t="s">
        <v>96</v>
      </c>
      <c r="C51" s="8" t="s">
        <v>195</v>
      </c>
      <c r="D51" s="8" t="s">
        <v>737</v>
      </c>
      <c r="E51" s="9" t="s">
        <v>709</v>
      </c>
      <c r="F51" s="13">
        <v>41400</v>
      </c>
      <c r="G51" s="11">
        <v>43118</v>
      </c>
      <c r="H51" s="8" t="s">
        <v>247</v>
      </c>
      <c r="N51" s="20">
        <v>43131</v>
      </c>
      <c r="O51" s="12">
        <v>1.55</v>
      </c>
      <c r="P51" s="12">
        <f t="shared" si="3"/>
        <v>64170</v>
      </c>
    </row>
    <row r="52" spans="1:16">
      <c r="A52" s="7" t="s">
        <v>245</v>
      </c>
      <c r="B52" s="8" t="s">
        <v>96</v>
      </c>
      <c r="C52" s="8" t="s">
        <v>195</v>
      </c>
      <c r="D52" s="8" t="s">
        <v>737</v>
      </c>
      <c r="E52" s="9" t="s">
        <v>709</v>
      </c>
      <c r="F52" s="13">
        <v>41560</v>
      </c>
      <c r="G52" s="11">
        <v>43129</v>
      </c>
      <c r="H52" s="8" t="s">
        <v>246</v>
      </c>
      <c r="N52" s="20">
        <v>43131</v>
      </c>
      <c r="O52" s="12">
        <v>1.55</v>
      </c>
      <c r="P52" s="12">
        <f t="shared" si="3"/>
        <v>64418</v>
      </c>
    </row>
    <row r="53" spans="1:16">
      <c r="A53" s="7" t="s">
        <v>248</v>
      </c>
      <c r="B53" s="8" t="s">
        <v>96</v>
      </c>
      <c r="C53" s="8" t="s">
        <v>195</v>
      </c>
      <c r="D53" s="8" t="s">
        <v>737</v>
      </c>
      <c r="E53" s="9" t="s">
        <v>709</v>
      </c>
      <c r="F53" s="13">
        <v>34760</v>
      </c>
      <c r="G53" s="11">
        <v>43136</v>
      </c>
      <c r="H53" s="8" t="s">
        <v>249</v>
      </c>
      <c r="N53" s="20">
        <v>43159</v>
      </c>
      <c r="O53" s="12">
        <v>1.55</v>
      </c>
      <c r="P53" s="12">
        <f t="shared" si="3"/>
        <v>53878</v>
      </c>
    </row>
    <row r="54" spans="1:16">
      <c r="A54" s="7" t="s">
        <v>248</v>
      </c>
      <c r="B54" s="8" t="s">
        <v>96</v>
      </c>
      <c r="C54" s="8" t="s">
        <v>195</v>
      </c>
      <c r="D54" s="8" t="s">
        <v>737</v>
      </c>
      <c r="E54" s="9" t="s">
        <v>709</v>
      </c>
      <c r="F54" s="13">
        <v>41600</v>
      </c>
      <c r="G54" s="11">
        <v>43140</v>
      </c>
      <c r="H54" s="8" t="s">
        <v>250</v>
      </c>
      <c r="N54" s="20">
        <v>43159</v>
      </c>
      <c r="O54" s="12">
        <v>1.55</v>
      </c>
      <c r="P54" s="12">
        <f t="shared" si="3"/>
        <v>64480</v>
      </c>
    </row>
    <row r="55" spans="1:16">
      <c r="A55" s="7" t="s">
        <v>261</v>
      </c>
      <c r="B55" s="8" t="s">
        <v>96</v>
      </c>
      <c r="C55" s="8" t="s">
        <v>195</v>
      </c>
      <c r="D55" s="8" t="s">
        <v>737</v>
      </c>
      <c r="E55" s="9" t="s">
        <v>709</v>
      </c>
      <c r="F55" s="13">
        <v>41640</v>
      </c>
      <c r="G55" s="11">
        <v>43164</v>
      </c>
      <c r="H55" s="8" t="s">
        <v>264</v>
      </c>
      <c r="N55" s="20">
        <v>43190</v>
      </c>
      <c r="O55" s="12">
        <v>1.7</v>
      </c>
      <c r="P55" s="12">
        <f t="shared" si="3"/>
        <v>70788</v>
      </c>
    </row>
    <row r="56" spans="1:16">
      <c r="A56" s="7" t="s">
        <v>261</v>
      </c>
      <c r="B56" s="8" t="s">
        <v>96</v>
      </c>
      <c r="C56" s="8" t="s">
        <v>195</v>
      </c>
      <c r="D56" s="8" t="s">
        <v>737</v>
      </c>
      <c r="E56" s="9" t="s">
        <v>709</v>
      </c>
      <c r="F56" s="13">
        <v>35860</v>
      </c>
      <c r="G56" s="11">
        <v>43174</v>
      </c>
      <c r="H56" s="8" t="s">
        <v>263</v>
      </c>
      <c r="N56" s="20">
        <v>43190</v>
      </c>
      <c r="O56" s="12">
        <v>1.7</v>
      </c>
      <c r="P56" s="12">
        <f t="shared" si="3"/>
        <v>60962</v>
      </c>
    </row>
    <row r="57" spans="1:16">
      <c r="A57" s="7" t="s">
        <v>261</v>
      </c>
      <c r="B57" s="8" t="s">
        <v>96</v>
      </c>
      <c r="C57" s="8" t="s">
        <v>195</v>
      </c>
      <c r="D57" s="8" t="s">
        <v>737</v>
      </c>
      <c r="E57" s="9" t="s">
        <v>709</v>
      </c>
      <c r="F57" s="13">
        <v>42140</v>
      </c>
      <c r="G57" s="11">
        <v>43178</v>
      </c>
      <c r="H57" s="8" t="s">
        <v>262</v>
      </c>
      <c r="N57" s="20">
        <v>43190</v>
      </c>
      <c r="O57" s="12">
        <v>1.7</v>
      </c>
      <c r="P57" s="12">
        <f t="shared" si="3"/>
        <v>71638</v>
      </c>
    </row>
    <row r="58" spans="1:16">
      <c r="A58" s="7" t="s">
        <v>265</v>
      </c>
      <c r="B58" s="8" t="s">
        <v>123</v>
      </c>
      <c r="C58" s="8" t="s">
        <v>195</v>
      </c>
      <c r="D58" s="8" t="s">
        <v>737</v>
      </c>
      <c r="E58" s="9" t="s">
        <v>709</v>
      </c>
      <c r="F58" s="13">
        <v>42160</v>
      </c>
      <c r="G58" s="11">
        <v>43206</v>
      </c>
      <c r="H58" s="8" t="s">
        <v>266</v>
      </c>
      <c r="N58" s="20">
        <v>43220</v>
      </c>
      <c r="O58" s="12">
        <v>1.7</v>
      </c>
      <c r="P58" s="12">
        <f t="shared" si="3"/>
        <v>71672</v>
      </c>
    </row>
    <row r="59" spans="1:16">
      <c r="A59" s="7" t="s">
        <v>265</v>
      </c>
      <c r="B59" s="8" t="s">
        <v>123</v>
      </c>
      <c r="C59" s="8" t="s">
        <v>195</v>
      </c>
      <c r="D59" s="8" t="s">
        <v>737</v>
      </c>
      <c r="E59" s="9" t="s">
        <v>709</v>
      </c>
      <c r="F59" s="13">
        <v>-42160</v>
      </c>
      <c r="G59" s="11">
        <v>43206</v>
      </c>
      <c r="H59" s="8" t="s">
        <v>267</v>
      </c>
      <c r="N59" s="20">
        <v>43220</v>
      </c>
      <c r="O59" s="12">
        <v>1.7</v>
      </c>
      <c r="P59" s="12">
        <f t="shared" si="3"/>
        <v>-71672</v>
      </c>
    </row>
    <row r="60" spans="1:16">
      <c r="A60" s="7" t="s">
        <v>274</v>
      </c>
      <c r="B60" s="8" t="s">
        <v>96</v>
      </c>
      <c r="C60" s="8" t="s">
        <v>195</v>
      </c>
      <c r="D60" s="8" t="s">
        <v>737</v>
      </c>
      <c r="E60" s="9" t="s">
        <v>709</v>
      </c>
      <c r="F60" s="13">
        <v>36480</v>
      </c>
      <c r="G60" s="11">
        <v>43216</v>
      </c>
      <c r="H60" s="8" t="s">
        <v>275</v>
      </c>
      <c r="N60" s="20">
        <v>43281</v>
      </c>
      <c r="O60" s="12">
        <v>1.7</v>
      </c>
      <c r="P60" s="12">
        <f t="shared" si="3"/>
        <v>62016</v>
      </c>
    </row>
    <row r="61" spans="1:16">
      <c r="A61" s="7" t="s">
        <v>278</v>
      </c>
      <c r="B61" s="8" t="s">
        <v>96</v>
      </c>
      <c r="C61" s="8" t="s">
        <v>195</v>
      </c>
      <c r="D61" s="8" t="s">
        <v>737</v>
      </c>
      <c r="E61" s="9" t="s">
        <v>709</v>
      </c>
      <c r="F61" s="13">
        <v>43160</v>
      </c>
      <c r="G61" s="11">
        <v>43287</v>
      </c>
      <c r="H61" s="8" t="s">
        <v>279</v>
      </c>
      <c r="N61" s="20">
        <v>43312</v>
      </c>
      <c r="O61" s="12">
        <v>1.7</v>
      </c>
      <c r="P61" s="12">
        <f t="shared" si="3"/>
        <v>73372</v>
      </c>
    </row>
    <row r="62" spans="1:16">
      <c r="A62" s="7" t="s">
        <v>287</v>
      </c>
      <c r="B62" s="8" t="s">
        <v>96</v>
      </c>
      <c r="C62" s="8" t="s">
        <v>195</v>
      </c>
      <c r="D62" s="8" t="s">
        <v>737</v>
      </c>
      <c r="E62" s="9" t="s">
        <v>709</v>
      </c>
      <c r="F62" s="13">
        <v>37100</v>
      </c>
      <c r="G62" s="11">
        <v>43328</v>
      </c>
      <c r="H62" s="8" t="s">
        <v>288</v>
      </c>
      <c r="N62" s="20">
        <v>43343</v>
      </c>
      <c r="O62" s="12">
        <v>1.7</v>
      </c>
      <c r="P62" s="12">
        <f t="shared" si="3"/>
        <v>63070</v>
      </c>
    </row>
    <row r="63" spans="1:16">
      <c r="A63" s="7" t="s">
        <v>294</v>
      </c>
      <c r="B63" s="8" t="s">
        <v>96</v>
      </c>
      <c r="C63" s="8" t="s">
        <v>195</v>
      </c>
      <c r="D63" s="8" t="s">
        <v>737</v>
      </c>
      <c r="E63" s="9" t="s">
        <v>709</v>
      </c>
      <c r="F63" s="13">
        <v>42320</v>
      </c>
      <c r="G63" s="11">
        <v>43391</v>
      </c>
      <c r="H63" s="8" t="s">
        <v>295</v>
      </c>
      <c r="N63" s="20">
        <v>43404</v>
      </c>
      <c r="O63" s="12">
        <v>1.7</v>
      </c>
      <c r="P63" s="12">
        <f t="shared" si="3"/>
        <v>71944</v>
      </c>
    </row>
    <row r="64" spans="1:16">
      <c r="A64" s="7" t="s">
        <v>324</v>
      </c>
      <c r="B64" s="8" t="s">
        <v>96</v>
      </c>
      <c r="C64" s="8" t="s">
        <v>195</v>
      </c>
      <c r="D64" s="8" t="s">
        <v>737</v>
      </c>
      <c r="E64" s="9" t="s">
        <v>709</v>
      </c>
      <c r="F64" s="13">
        <v>20731.28</v>
      </c>
      <c r="G64" s="11">
        <v>43433</v>
      </c>
      <c r="H64" s="8" t="s">
        <v>325</v>
      </c>
      <c r="N64" s="20">
        <v>43434</v>
      </c>
      <c r="O64" s="12">
        <v>1.95</v>
      </c>
      <c r="P64" s="12">
        <f t="shared" si="3"/>
        <v>40425.995999999999</v>
      </c>
    </row>
    <row r="65" spans="1:16">
      <c r="A65" s="7" t="s">
        <v>302</v>
      </c>
      <c r="B65" s="8" t="s">
        <v>163</v>
      </c>
      <c r="C65" s="8" t="s">
        <v>195</v>
      </c>
      <c r="D65" s="8" t="s">
        <v>737</v>
      </c>
      <c r="E65" s="9" t="s">
        <v>711</v>
      </c>
      <c r="F65" s="13">
        <v>4348</v>
      </c>
      <c r="G65" s="11">
        <v>43405</v>
      </c>
      <c r="H65" s="8" t="s">
        <v>303</v>
      </c>
      <c r="N65" s="20">
        <v>43434</v>
      </c>
      <c r="O65" s="12">
        <v>4.5</v>
      </c>
      <c r="P65" s="12">
        <f t="shared" si="3"/>
        <v>19566</v>
      </c>
    </row>
    <row r="66" spans="1:16">
      <c r="A66" s="7" t="s">
        <v>302</v>
      </c>
      <c r="B66" s="8" t="s">
        <v>163</v>
      </c>
      <c r="C66" s="8" t="s">
        <v>195</v>
      </c>
      <c r="D66" s="8" t="s">
        <v>737</v>
      </c>
      <c r="E66" s="9" t="s">
        <v>711</v>
      </c>
      <c r="F66" s="13">
        <v>1831</v>
      </c>
      <c r="G66" s="11">
        <v>43405</v>
      </c>
      <c r="H66" s="8" t="s">
        <v>304</v>
      </c>
      <c r="N66" s="20">
        <v>43434</v>
      </c>
      <c r="O66" s="12">
        <v>4.5</v>
      </c>
      <c r="P66" s="12">
        <f t="shared" si="3"/>
        <v>8239.5</v>
      </c>
    </row>
    <row r="67" spans="1:16">
      <c r="A67" s="7" t="s">
        <v>302</v>
      </c>
      <c r="B67" s="8" t="s">
        <v>163</v>
      </c>
      <c r="C67" s="8" t="s">
        <v>195</v>
      </c>
      <c r="D67" s="8" t="s">
        <v>737</v>
      </c>
      <c r="E67" s="9" t="s">
        <v>711</v>
      </c>
      <c r="F67" s="13">
        <v>5091</v>
      </c>
      <c r="G67" s="11">
        <v>43405</v>
      </c>
      <c r="H67" s="8" t="s">
        <v>305</v>
      </c>
      <c r="N67" s="20">
        <v>43434</v>
      </c>
      <c r="O67" s="12">
        <v>4.5</v>
      </c>
      <c r="P67" s="12">
        <f t="shared" si="3"/>
        <v>22909.5</v>
      </c>
    </row>
    <row r="68" spans="1:16">
      <c r="A68" s="7" t="s">
        <v>302</v>
      </c>
      <c r="B68" s="8" t="s">
        <v>163</v>
      </c>
      <c r="C68" s="8" t="s">
        <v>195</v>
      </c>
      <c r="D68" s="8" t="s">
        <v>737</v>
      </c>
      <c r="E68" s="9" t="s">
        <v>711</v>
      </c>
      <c r="F68" s="13">
        <v>3910</v>
      </c>
      <c r="G68" s="11">
        <v>43409</v>
      </c>
      <c r="H68" s="8" t="s">
        <v>306</v>
      </c>
      <c r="N68" s="20">
        <v>43434</v>
      </c>
      <c r="O68" s="12">
        <v>4.5</v>
      </c>
      <c r="P68" s="12">
        <f t="shared" si="3"/>
        <v>17595</v>
      </c>
    </row>
    <row r="69" spans="1:16">
      <c r="A69" s="7" t="s">
        <v>302</v>
      </c>
      <c r="B69" s="8" t="s">
        <v>163</v>
      </c>
      <c r="C69" s="8" t="s">
        <v>195</v>
      </c>
      <c r="D69" s="8" t="s">
        <v>737</v>
      </c>
      <c r="E69" s="9" t="s">
        <v>711</v>
      </c>
      <c r="F69" s="13">
        <v>2295</v>
      </c>
      <c r="G69" s="11">
        <v>43409</v>
      </c>
      <c r="H69" s="8" t="s">
        <v>307</v>
      </c>
      <c r="N69" s="20">
        <v>43434</v>
      </c>
      <c r="O69" s="12">
        <v>4.5</v>
      </c>
      <c r="P69" s="12">
        <f t="shared" si="3"/>
        <v>10327.5</v>
      </c>
    </row>
    <row r="70" spans="1:16">
      <c r="A70" s="7" t="s">
        <v>302</v>
      </c>
      <c r="B70" s="8" t="s">
        <v>163</v>
      </c>
      <c r="C70" s="8" t="s">
        <v>195</v>
      </c>
      <c r="D70" s="8" t="s">
        <v>737</v>
      </c>
      <c r="E70" s="9" t="s">
        <v>711</v>
      </c>
      <c r="F70" s="13">
        <v>1414</v>
      </c>
      <c r="G70" s="11">
        <v>43412</v>
      </c>
      <c r="H70" s="8" t="s">
        <v>308</v>
      </c>
      <c r="N70" s="20">
        <v>43434</v>
      </c>
      <c r="O70" s="12">
        <v>4.5</v>
      </c>
      <c r="P70" s="12">
        <f t="shared" si="3"/>
        <v>6363</v>
      </c>
    </row>
    <row r="71" spans="1:16">
      <c r="A71" s="7" t="s">
        <v>302</v>
      </c>
      <c r="B71" s="8" t="s">
        <v>163</v>
      </c>
      <c r="C71" s="8" t="s">
        <v>195</v>
      </c>
      <c r="D71" s="8" t="s">
        <v>737</v>
      </c>
      <c r="E71" s="9" t="s">
        <v>711</v>
      </c>
      <c r="F71" s="13">
        <v>1454</v>
      </c>
      <c r="G71" s="11">
        <v>43416</v>
      </c>
      <c r="H71" s="8" t="s">
        <v>309</v>
      </c>
      <c r="N71" s="20">
        <v>43434</v>
      </c>
      <c r="O71" s="12">
        <v>4.5</v>
      </c>
      <c r="P71" s="12">
        <f t="shared" si="3"/>
        <v>6543</v>
      </c>
    </row>
    <row r="72" spans="1:16">
      <c r="A72" s="7" t="s">
        <v>302</v>
      </c>
      <c r="B72" s="8" t="s">
        <v>163</v>
      </c>
      <c r="C72" s="8" t="s">
        <v>195</v>
      </c>
      <c r="D72" s="8" t="s">
        <v>737</v>
      </c>
      <c r="E72" s="9" t="s">
        <v>711</v>
      </c>
      <c r="F72" s="13">
        <v>1753.33</v>
      </c>
      <c r="G72" s="11">
        <v>43419</v>
      </c>
      <c r="H72" s="8" t="s">
        <v>310</v>
      </c>
      <c r="N72" s="20">
        <v>43434</v>
      </c>
      <c r="O72" s="12">
        <v>4.5</v>
      </c>
      <c r="P72" s="12">
        <f t="shared" si="3"/>
        <v>7889.9849999999997</v>
      </c>
    </row>
    <row r="73" spans="1:16">
      <c r="A73" s="7" t="s">
        <v>302</v>
      </c>
      <c r="B73" s="8" t="s">
        <v>163</v>
      </c>
      <c r="C73" s="8" t="s">
        <v>195</v>
      </c>
      <c r="D73" s="8" t="s">
        <v>737</v>
      </c>
      <c r="E73" s="9" t="s">
        <v>711</v>
      </c>
      <c r="F73" s="13">
        <v>5590</v>
      </c>
      <c r="G73" s="11">
        <v>43420</v>
      </c>
      <c r="H73" s="8" t="s">
        <v>311</v>
      </c>
      <c r="N73" s="20">
        <v>43434</v>
      </c>
      <c r="O73" s="12">
        <v>4.5</v>
      </c>
      <c r="P73" s="12">
        <f t="shared" si="3"/>
        <v>25155</v>
      </c>
    </row>
    <row r="74" spans="1:16">
      <c r="A74" s="7" t="s">
        <v>302</v>
      </c>
      <c r="B74" s="8" t="s">
        <v>163</v>
      </c>
      <c r="C74" s="8" t="s">
        <v>195</v>
      </c>
      <c r="D74" s="8" t="s">
        <v>737</v>
      </c>
      <c r="E74" s="9" t="s">
        <v>711</v>
      </c>
      <c r="F74" s="13">
        <v>1696</v>
      </c>
      <c r="G74" s="11">
        <v>43420</v>
      </c>
      <c r="H74" s="8" t="s">
        <v>312</v>
      </c>
      <c r="N74" s="20">
        <v>43434</v>
      </c>
      <c r="O74" s="12">
        <v>4.5</v>
      </c>
      <c r="P74" s="12">
        <f t="shared" si="3"/>
        <v>7632</v>
      </c>
    </row>
    <row r="75" spans="1:16">
      <c r="A75" s="7" t="s">
        <v>302</v>
      </c>
      <c r="B75" s="8" t="s">
        <v>163</v>
      </c>
      <c r="C75" s="8" t="s">
        <v>195</v>
      </c>
      <c r="D75" s="8" t="s">
        <v>737</v>
      </c>
      <c r="E75" s="9" t="s">
        <v>711</v>
      </c>
      <c r="F75" s="13">
        <v>4510</v>
      </c>
      <c r="G75" s="11">
        <v>43423</v>
      </c>
      <c r="H75" s="8" t="s">
        <v>313</v>
      </c>
      <c r="N75" s="20">
        <v>43434</v>
      </c>
      <c r="O75" s="12">
        <v>4.5</v>
      </c>
      <c r="P75" s="12">
        <f t="shared" si="3"/>
        <v>20295</v>
      </c>
    </row>
    <row r="76" spans="1:16">
      <c r="A76" s="7" t="s">
        <v>302</v>
      </c>
      <c r="B76" s="8" t="s">
        <v>163</v>
      </c>
      <c r="C76" s="8" t="s">
        <v>195</v>
      </c>
      <c r="D76" s="8" t="s">
        <v>737</v>
      </c>
      <c r="E76" s="9" t="s">
        <v>711</v>
      </c>
      <c r="F76" s="13">
        <v>1929</v>
      </c>
      <c r="G76" s="11">
        <v>43427</v>
      </c>
      <c r="H76" s="8" t="s">
        <v>314</v>
      </c>
      <c r="N76" s="20">
        <v>43434</v>
      </c>
      <c r="O76" s="12">
        <v>4.5</v>
      </c>
      <c r="P76" s="12">
        <f t="shared" si="3"/>
        <v>8680.5</v>
      </c>
    </row>
    <row r="77" spans="1:16">
      <c r="A77" s="7" t="s">
        <v>302</v>
      </c>
      <c r="B77" s="8" t="s">
        <v>163</v>
      </c>
      <c r="C77" s="8" t="s">
        <v>195</v>
      </c>
      <c r="D77" s="8" t="s">
        <v>737</v>
      </c>
      <c r="E77" s="9" t="s">
        <v>711</v>
      </c>
      <c r="F77" s="13">
        <v>3913</v>
      </c>
      <c r="G77" s="11">
        <v>43430</v>
      </c>
      <c r="H77" s="8" t="s">
        <v>315</v>
      </c>
      <c r="N77" s="20">
        <v>43434</v>
      </c>
      <c r="O77" s="12">
        <v>4.5</v>
      </c>
      <c r="P77" s="12">
        <f t="shared" si="3"/>
        <v>17608.5</v>
      </c>
    </row>
    <row r="78" spans="1:16">
      <c r="A78" s="7" t="s">
        <v>302</v>
      </c>
      <c r="B78" s="8" t="s">
        <v>163</v>
      </c>
      <c r="C78" s="8" t="s">
        <v>195</v>
      </c>
      <c r="D78" s="8" t="s">
        <v>737</v>
      </c>
      <c r="E78" s="9" t="s">
        <v>711</v>
      </c>
      <c r="F78" s="13">
        <v>2297</v>
      </c>
      <c r="G78" s="11">
        <v>43431</v>
      </c>
      <c r="H78" s="8" t="s">
        <v>316</v>
      </c>
      <c r="N78" s="20">
        <v>43434</v>
      </c>
      <c r="O78" s="12">
        <v>4.5</v>
      </c>
      <c r="P78" s="12">
        <f t="shared" si="3"/>
        <v>10336.5</v>
      </c>
    </row>
    <row r="79" spans="1:16">
      <c r="A79" s="7" t="s">
        <v>302</v>
      </c>
      <c r="B79" s="8" t="s">
        <v>163</v>
      </c>
      <c r="C79" s="8" t="s">
        <v>195</v>
      </c>
      <c r="D79" s="8" t="s">
        <v>737</v>
      </c>
      <c r="E79" s="9" t="s">
        <v>711</v>
      </c>
      <c r="F79" s="13">
        <v>2255</v>
      </c>
      <c r="G79" s="11">
        <v>43432</v>
      </c>
      <c r="H79" s="8" t="s">
        <v>317</v>
      </c>
      <c r="N79" s="20">
        <v>43434</v>
      </c>
      <c r="O79" s="12">
        <v>4.5</v>
      </c>
      <c r="P79" s="12">
        <f t="shared" si="3"/>
        <v>10147.5</v>
      </c>
    </row>
    <row r="80" spans="1:16">
      <c r="A80" s="7" t="s">
        <v>302</v>
      </c>
      <c r="B80" s="8" t="s">
        <v>163</v>
      </c>
      <c r="C80" s="8" t="s">
        <v>195</v>
      </c>
      <c r="D80" s="8" t="s">
        <v>737</v>
      </c>
      <c r="E80" s="9" t="s">
        <v>711</v>
      </c>
      <c r="F80" s="13">
        <v>2296</v>
      </c>
      <c r="G80" s="11">
        <v>43432</v>
      </c>
      <c r="H80" s="8" t="s">
        <v>318</v>
      </c>
      <c r="N80" s="20">
        <v>43434</v>
      </c>
      <c r="O80" s="12">
        <v>4.5</v>
      </c>
      <c r="P80" s="12">
        <f t="shared" si="3"/>
        <v>10332</v>
      </c>
    </row>
    <row r="81" spans="1:16">
      <c r="A81" s="7" t="s">
        <v>302</v>
      </c>
      <c r="B81" s="8" t="s">
        <v>163</v>
      </c>
      <c r="C81" s="8" t="s">
        <v>195</v>
      </c>
      <c r="D81" s="8" t="s">
        <v>737</v>
      </c>
      <c r="E81" s="9" t="s">
        <v>711</v>
      </c>
      <c r="F81" s="13">
        <v>1678</v>
      </c>
      <c r="G81" s="11">
        <v>43433</v>
      </c>
      <c r="H81" s="8" t="s">
        <v>319</v>
      </c>
      <c r="N81" s="20">
        <v>43434</v>
      </c>
      <c r="O81" s="12">
        <v>4.5</v>
      </c>
      <c r="P81" s="12">
        <f t="shared" si="3"/>
        <v>7551</v>
      </c>
    </row>
    <row r="82" spans="1:16">
      <c r="A82" s="7" t="s">
        <v>326</v>
      </c>
      <c r="B82" s="8" t="s">
        <v>163</v>
      </c>
      <c r="C82" s="8" t="s">
        <v>195</v>
      </c>
      <c r="D82" s="8" t="s">
        <v>737</v>
      </c>
      <c r="E82" s="9" t="s">
        <v>711</v>
      </c>
      <c r="F82" s="13">
        <v>1996</v>
      </c>
      <c r="G82" s="11">
        <v>43435</v>
      </c>
      <c r="H82" s="8" t="s">
        <v>327</v>
      </c>
      <c r="N82" s="20">
        <v>43444</v>
      </c>
      <c r="O82" s="12">
        <v>4.5</v>
      </c>
      <c r="P82" s="12">
        <f t="shared" si="3"/>
        <v>8982</v>
      </c>
    </row>
    <row r="83" spans="1:16">
      <c r="A83" s="7" t="s">
        <v>326</v>
      </c>
      <c r="B83" s="8" t="s">
        <v>163</v>
      </c>
      <c r="C83" s="8" t="s">
        <v>195</v>
      </c>
      <c r="D83" s="8" t="s">
        <v>737</v>
      </c>
      <c r="E83" s="9" t="s">
        <v>711</v>
      </c>
      <c r="F83" s="13">
        <v>3154.07</v>
      </c>
      <c r="G83" s="11">
        <v>43437</v>
      </c>
      <c r="H83" s="8" t="s">
        <v>328</v>
      </c>
      <c r="N83" s="20">
        <v>43444</v>
      </c>
      <c r="O83" s="12">
        <v>4.5</v>
      </c>
      <c r="P83" s="12">
        <f t="shared" si="3"/>
        <v>14193.315000000001</v>
      </c>
    </row>
    <row r="84" spans="1:16">
      <c r="A84" s="7" t="s">
        <v>326</v>
      </c>
      <c r="B84" s="8" t="s">
        <v>163</v>
      </c>
      <c r="C84" s="8" t="s">
        <v>195</v>
      </c>
      <c r="D84" s="8" t="s">
        <v>737</v>
      </c>
      <c r="E84" s="9" t="s">
        <v>711</v>
      </c>
      <c r="F84" s="13">
        <v>3827</v>
      </c>
      <c r="G84" s="11">
        <v>43437</v>
      </c>
      <c r="H84" s="8" t="s">
        <v>329</v>
      </c>
      <c r="N84" s="20">
        <v>43444</v>
      </c>
      <c r="O84" s="12">
        <v>4.5</v>
      </c>
      <c r="P84" s="12">
        <f t="shared" si="3"/>
        <v>17221.5</v>
      </c>
    </row>
    <row r="85" spans="1:16">
      <c r="A85" s="7" t="s">
        <v>326</v>
      </c>
      <c r="B85" s="8" t="s">
        <v>163</v>
      </c>
      <c r="C85" s="8" t="s">
        <v>195</v>
      </c>
      <c r="D85" s="8" t="s">
        <v>737</v>
      </c>
      <c r="E85" s="9" t="s">
        <v>711</v>
      </c>
      <c r="F85" s="13">
        <v>2291</v>
      </c>
      <c r="G85" s="11">
        <v>43438</v>
      </c>
      <c r="H85" s="8" t="s">
        <v>330</v>
      </c>
      <c r="N85" s="20">
        <v>43444</v>
      </c>
      <c r="O85" s="12">
        <v>4.5</v>
      </c>
      <c r="P85" s="12">
        <f t="shared" ref="P85:P148" si="4">F85*O85</f>
        <v>10309.5</v>
      </c>
    </row>
    <row r="86" spans="1:16">
      <c r="A86" s="7" t="s">
        <v>326</v>
      </c>
      <c r="B86" s="8" t="s">
        <v>163</v>
      </c>
      <c r="C86" s="8" t="s">
        <v>195</v>
      </c>
      <c r="D86" s="8" t="s">
        <v>737</v>
      </c>
      <c r="E86" s="9" t="s">
        <v>711</v>
      </c>
      <c r="F86" s="13">
        <v>2225</v>
      </c>
      <c r="G86" s="11">
        <v>43439</v>
      </c>
      <c r="H86" s="8" t="s">
        <v>331</v>
      </c>
      <c r="N86" s="20">
        <v>43444</v>
      </c>
      <c r="O86" s="12">
        <v>4.5</v>
      </c>
      <c r="P86" s="12">
        <f t="shared" si="4"/>
        <v>10012.5</v>
      </c>
    </row>
    <row r="87" spans="1:16">
      <c r="A87" s="7" t="s">
        <v>326</v>
      </c>
      <c r="B87" s="8" t="s">
        <v>163</v>
      </c>
      <c r="C87" s="8" t="s">
        <v>195</v>
      </c>
      <c r="D87" s="8" t="s">
        <v>737</v>
      </c>
      <c r="E87" s="9" t="s">
        <v>711</v>
      </c>
      <c r="F87" s="13">
        <v>1674</v>
      </c>
      <c r="G87" s="11">
        <v>43440</v>
      </c>
      <c r="H87" s="8" t="s">
        <v>332</v>
      </c>
      <c r="N87" s="20">
        <v>43444</v>
      </c>
      <c r="O87" s="12">
        <v>4.5</v>
      </c>
      <c r="P87" s="12">
        <f t="shared" si="4"/>
        <v>7533</v>
      </c>
    </row>
    <row r="88" spans="1:16">
      <c r="A88" s="7" t="s">
        <v>326</v>
      </c>
      <c r="B88" s="8" t="s">
        <v>163</v>
      </c>
      <c r="C88" s="8" t="s">
        <v>195</v>
      </c>
      <c r="D88" s="8" t="s">
        <v>737</v>
      </c>
      <c r="E88" s="9" t="s">
        <v>711</v>
      </c>
      <c r="F88" s="13">
        <v>2525</v>
      </c>
      <c r="G88" s="11">
        <v>43441</v>
      </c>
      <c r="H88" s="8" t="s">
        <v>333</v>
      </c>
      <c r="N88" s="20">
        <v>43444</v>
      </c>
      <c r="O88" s="12">
        <v>4.5</v>
      </c>
      <c r="P88" s="12">
        <f t="shared" si="4"/>
        <v>11362.5</v>
      </c>
    </row>
    <row r="89" spans="1:16">
      <c r="A89" s="7" t="s">
        <v>326</v>
      </c>
      <c r="B89" s="8" t="s">
        <v>163</v>
      </c>
      <c r="C89" s="8" t="s">
        <v>195</v>
      </c>
      <c r="D89" s="8" t="s">
        <v>737</v>
      </c>
      <c r="E89" s="9" t="s">
        <v>711</v>
      </c>
      <c r="F89" s="13">
        <v>2020</v>
      </c>
      <c r="G89" s="11">
        <v>43442</v>
      </c>
      <c r="H89" s="8" t="s">
        <v>334</v>
      </c>
      <c r="N89" s="20">
        <v>43444</v>
      </c>
      <c r="O89" s="12">
        <v>4.5</v>
      </c>
      <c r="P89" s="12">
        <f t="shared" si="4"/>
        <v>9090</v>
      </c>
    </row>
    <row r="90" spans="1:16">
      <c r="A90" s="7" t="s">
        <v>326</v>
      </c>
      <c r="B90" s="8" t="s">
        <v>163</v>
      </c>
      <c r="C90" s="8" t="s">
        <v>195</v>
      </c>
      <c r="D90" s="8" t="s">
        <v>737</v>
      </c>
      <c r="E90" s="9" t="s">
        <v>711</v>
      </c>
      <c r="F90" s="13">
        <v>3980</v>
      </c>
      <c r="G90" s="11">
        <v>43444</v>
      </c>
      <c r="H90" s="8" t="s">
        <v>335</v>
      </c>
      <c r="N90" s="20">
        <v>43444</v>
      </c>
      <c r="O90" s="12">
        <v>4.5</v>
      </c>
      <c r="P90" s="12">
        <f t="shared" si="4"/>
        <v>17910</v>
      </c>
    </row>
    <row r="91" spans="1:16">
      <c r="A91" s="7" t="s">
        <v>326</v>
      </c>
      <c r="B91" s="8" t="s">
        <v>163</v>
      </c>
      <c r="C91" s="8" t="s">
        <v>195</v>
      </c>
      <c r="D91" s="8" t="s">
        <v>737</v>
      </c>
      <c r="E91" s="9" t="s">
        <v>711</v>
      </c>
      <c r="F91" s="13">
        <v>3461</v>
      </c>
      <c r="G91" s="11">
        <v>43444</v>
      </c>
      <c r="H91" s="8" t="s">
        <v>336</v>
      </c>
      <c r="N91" s="20">
        <v>43444</v>
      </c>
      <c r="O91" s="12">
        <v>4.5</v>
      </c>
      <c r="P91" s="12">
        <f t="shared" si="4"/>
        <v>15574.5</v>
      </c>
    </row>
    <row r="92" spans="1:16">
      <c r="A92" s="7" t="s">
        <v>268</v>
      </c>
      <c r="B92" s="8" t="s">
        <v>269</v>
      </c>
      <c r="C92" s="8" t="s">
        <v>195</v>
      </c>
      <c r="D92" s="8" t="s">
        <v>737</v>
      </c>
      <c r="E92" s="9" t="s">
        <v>713</v>
      </c>
      <c r="F92" s="13">
        <v>2004</v>
      </c>
      <c r="G92" s="11">
        <v>43203</v>
      </c>
      <c r="H92" s="8" t="s">
        <v>270</v>
      </c>
      <c r="N92" s="20">
        <v>43202</v>
      </c>
      <c r="O92" s="12">
        <v>33</v>
      </c>
      <c r="P92" s="12">
        <f t="shared" si="4"/>
        <v>66132</v>
      </c>
    </row>
    <row r="93" spans="1:16">
      <c r="A93" s="7" t="s">
        <v>282</v>
      </c>
      <c r="B93" s="8" t="s">
        <v>269</v>
      </c>
      <c r="C93" s="8" t="s">
        <v>195</v>
      </c>
      <c r="D93" s="8" t="s">
        <v>737</v>
      </c>
      <c r="E93" s="9" t="s">
        <v>713</v>
      </c>
      <c r="F93" s="13">
        <v>2926</v>
      </c>
      <c r="G93" s="11">
        <v>43284</v>
      </c>
      <c r="H93" s="8" t="s">
        <v>283</v>
      </c>
      <c r="N93" s="20">
        <v>43326</v>
      </c>
      <c r="O93" s="12">
        <v>33</v>
      </c>
      <c r="P93" s="12">
        <f t="shared" si="4"/>
        <v>96558</v>
      </c>
    </row>
    <row r="94" spans="1:16">
      <c r="A94" s="7" t="s">
        <v>280</v>
      </c>
      <c r="B94" s="8" t="s">
        <v>269</v>
      </c>
      <c r="C94" s="8" t="s">
        <v>195</v>
      </c>
      <c r="D94" s="8" t="s">
        <v>737</v>
      </c>
      <c r="E94" s="9" t="s">
        <v>713</v>
      </c>
      <c r="F94" s="13">
        <v>2423</v>
      </c>
      <c r="G94" s="11">
        <v>43297</v>
      </c>
      <c r="H94" s="8" t="s">
        <v>281</v>
      </c>
      <c r="N94" s="20">
        <v>43312</v>
      </c>
      <c r="O94" s="12">
        <v>33</v>
      </c>
      <c r="P94" s="12">
        <f t="shared" si="4"/>
        <v>79959</v>
      </c>
    </row>
    <row r="95" spans="1:16">
      <c r="A95" s="7" t="s">
        <v>282</v>
      </c>
      <c r="B95" s="8" t="s">
        <v>269</v>
      </c>
      <c r="C95" s="8" t="s">
        <v>195</v>
      </c>
      <c r="D95" s="8" t="s">
        <v>737</v>
      </c>
      <c r="E95" s="9" t="s">
        <v>713</v>
      </c>
      <c r="F95" s="13">
        <v>2006</v>
      </c>
      <c r="G95" s="11">
        <v>43326</v>
      </c>
      <c r="H95" s="8" t="s">
        <v>284</v>
      </c>
      <c r="N95" s="20">
        <v>43326</v>
      </c>
      <c r="O95" s="12">
        <v>33</v>
      </c>
      <c r="P95" s="12">
        <f t="shared" si="4"/>
        <v>66198</v>
      </c>
    </row>
    <row r="96" spans="1:16">
      <c r="A96" s="7" t="s">
        <v>296</v>
      </c>
      <c r="B96" s="8" t="s">
        <v>269</v>
      </c>
      <c r="C96" s="8" t="s">
        <v>195</v>
      </c>
      <c r="D96" s="8" t="s">
        <v>737</v>
      </c>
      <c r="E96" s="9" t="s">
        <v>713</v>
      </c>
      <c r="F96" s="13">
        <v>2813</v>
      </c>
      <c r="G96" s="11">
        <v>43343</v>
      </c>
      <c r="H96" s="8" t="s">
        <v>297</v>
      </c>
      <c r="N96" s="20">
        <v>43404</v>
      </c>
      <c r="O96" s="12">
        <v>33</v>
      </c>
      <c r="P96" s="12">
        <f t="shared" si="4"/>
        <v>92829</v>
      </c>
    </row>
    <row r="97" spans="1:16">
      <c r="A97" s="7" t="s">
        <v>298</v>
      </c>
      <c r="B97" s="8" t="s">
        <v>269</v>
      </c>
      <c r="C97" s="8" t="s">
        <v>195</v>
      </c>
      <c r="D97" s="8" t="s">
        <v>737</v>
      </c>
      <c r="E97" s="9" t="s">
        <v>713</v>
      </c>
      <c r="F97" s="13">
        <v>2990</v>
      </c>
      <c r="G97" s="11">
        <v>43371</v>
      </c>
      <c r="H97" s="8" t="s">
        <v>299</v>
      </c>
      <c r="N97" s="20">
        <v>43403</v>
      </c>
      <c r="O97" s="12">
        <v>33</v>
      </c>
      <c r="P97" s="12">
        <f t="shared" si="4"/>
        <v>98670</v>
      </c>
    </row>
    <row r="98" spans="1:16">
      <c r="A98" s="7" t="s">
        <v>300</v>
      </c>
      <c r="B98" s="8" t="s">
        <v>269</v>
      </c>
      <c r="C98" s="8" t="s">
        <v>195</v>
      </c>
      <c r="D98" s="8" t="s">
        <v>737</v>
      </c>
      <c r="E98" s="9" t="s">
        <v>713</v>
      </c>
      <c r="F98" s="13">
        <v>3702</v>
      </c>
      <c r="G98" s="11">
        <v>43395</v>
      </c>
      <c r="H98" s="8" t="s">
        <v>301</v>
      </c>
      <c r="N98" s="20">
        <v>43404</v>
      </c>
      <c r="O98" s="12">
        <v>33</v>
      </c>
      <c r="P98" s="12">
        <f t="shared" si="4"/>
        <v>122166</v>
      </c>
    </row>
    <row r="99" spans="1:16">
      <c r="A99" s="7" t="s">
        <v>322</v>
      </c>
      <c r="B99" s="8" t="s">
        <v>269</v>
      </c>
      <c r="C99" s="8" t="s">
        <v>195</v>
      </c>
      <c r="D99" s="8" t="s">
        <v>737</v>
      </c>
      <c r="E99" s="9" t="s">
        <v>713</v>
      </c>
      <c r="F99" s="13">
        <v>2417.46</v>
      </c>
      <c r="G99" s="11">
        <v>43405</v>
      </c>
      <c r="H99" s="8" t="s">
        <v>323</v>
      </c>
      <c r="N99" s="20">
        <v>43434</v>
      </c>
      <c r="O99" s="12">
        <v>39</v>
      </c>
      <c r="P99" s="12">
        <f t="shared" si="4"/>
        <v>94280.94</v>
      </c>
    </row>
    <row r="100" spans="1:16">
      <c r="A100" s="7" t="s">
        <v>523</v>
      </c>
      <c r="B100" s="8" t="s">
        <v>156</v>
      </c>
      <c r="C100" s="8" t="s">
        <v>338</v>
      </c>
      <c r="D100" s="8" t="s">
        <v>737</v>
      </c>
      <c r="E100" s="9" t="s">
        <v>708</v>
      </c>
      <c r="F100" s="13">
        <v>30225</v>
      </c>
      <c r="G100" s="11">
        <v>43404</v>
      </c>
      <c r="H100" s="8" t="s">
        <v>524</v>
      </c>
      <c r="N100" s="20">
        <v>43404</v>
      </c>
      <c r="O100" s="12">
        <v>1.095</v>
      </c>
      <c r="P100" s="12">
        <f t="shared" si="4"/>
        <v>33096.375</v>
      </c>
    </row>
    <row r="101" spans="1:16">
      <c r="A101" s="7" t="s">
        <v>527</v>
      </c>
      <c r="B101" s="8" t="s">
        <v>156</v>
      </c>
      <c r="C101" s="8" t="s">
        <v>338</v>
      </c>
      <c r="D101" s="8" t="s">
        <v>737</v>
      </c>
      <c r="E101" s="9" t="s">
        <v>708</v>
      </c>
      <c r="F101" s="13">
        <v>41909.480000000003</v>
      </c>
      <c r="G101" s="11">
        <v>43434</v>
      </c>
      <c r="H101" s="8" t="s">
        <v>528</v>
      </c>
      <c r="N101" s="20">
        <v>43434</v>
      </c>
      <c r="O101" s="12">
        <v>1.45</v>
      </c>
      <c r="P101" s="12">
        <f t="shared" si="4"/>
        <v>60768.745999999999</v>
      </c>
    </row>
    <row r="102" spans="1:16">
      <c r="A102" s="7" t="s">
        <v>529</v>
      </c>
      <c r="B102" s="8" t="s">
        <v>156</v>
      </c>
      <c r="C102" s="8" t="s">
        <v>338</v>
      </c>
      <c r="D102" s="8" t="s">
        <v>737</v>
      </c>
      <c r="E102" s="9" t="s">
        <v>708</v>
      </c>
      <c r="F102" s="13">
        <v>37892.93</v>
      </c>
      <c r="G102" s="11">
        <v>43437</v>
      </c>
      <c r="H102" s="8" t="s">
        <v>530</v>
      </c>
      <c r="N102" s="20">
        <v>43460</v>
      </c>
      <c r="O102" s="12">
        <v>1.45</v>
      </c>
      <c r="P102" s="12">
        <f t="shared" si="4"/>
        <v>54944.748500000002</v>
      </c>
    </row>
    <row r="103" spans="1:16">
      <c r="A103" s="7" t="s">
        <v>438</v>
      </c>
      <c r="B103" s="8" t="s">
        <v>96</v>
      </c>
      <c r="C103" s="8" t="s">
        <v>338</v>
      </c>
      <c r="D103" s="8" t="s">
        <v>737</v>
      </c>
      <c r="E103" s="9" t="s">
        <v>709</v>
      </c>
      <c r="F103" s="13">
        <v>42160</v>
      </c>
      <c r="G103" s="11">
        <v>43206</v>
      </c>
      <c r="H103" s="8" t="s">
        <v>439</v>
      </c>
      <c r="N103" s="20">
        <v>43206</v>
      </c>
      <c r="O103" s="12">
        <v>1.7</v>
      </c>
      <c r="P103" s="12">
        <f t="shared" si="4"/>
        <v>71672</v>
      </c>
    </row>
    <row r="104" spans="1:16">
      <c r="A104" s="7" t="s">
        <v>452</v>
      </c>
      <c r="B104" s="8" t="s">
        <v>96</v>
      </c>
      <c r="C104" s="8" t="s">
        <v>338</v>
      </c>
      <c r="D104" s="8" t="s">
        <v>737</v>
      </c>
      <c r="E104" s="9" t="s">
        <v>709</v>
      </c>
      <c r="F104" s="13">
        <v>42440</v>
      </c>
      <c r="G104" s="11">
        <v>43235</v>
      </c>
      <c r="H104" s="8" t="s">
        <v>453</v>
      </c>
      <c r="N104" s="20">
        <v>43281</v>
      </c>
      <c r="O104" s="12">
        <v>1.7</v>
      </c>
      <c r="P104" s="12">
        <f t="shared" si="4"/>
        <v>72148</v>
      </c>
    </row>
    <row r="105" spans="1:16">
      <c r="A105" s="7" t="s">
        <v>452</v>
      </c>
      <c r="B105" s="8" t="s">
        <v>96</v>
      </c>
      <c r="C105" s="8" t="s">
        <v>338</v>
      </c>
      <c r="D105" s="8" t="s">
        <v>737</v>
      </c>
      <c r="E105" s="9" t="s">
        <v>709</v>
      </c>
      <c r="F105" s="13">
        <v>42080</v>
      </c>
      <c r="G105" s="11">
        <v>43255</v>
      </c>
      <c r="H105" s="8" t="s">
        <v>454</v>
      </c>
      <c r="N105" s="20">
        <v>43281</v>
      </c>
      <c r="O105" s="12">
        <v>1.7</v>
      </c>
      <c r="P105" s="12">
        <f t="shared" si="4"/>
        <v>71536</v>
      </c>
    </row>
    <row r="106" spans="1:16">
      <c r="A106" s="7" t="s">
        <v>517</v>
      </c>
      <c r="B106" s="8" t="s">
        <v>96</v>
      </c>
      <c r="C106" s="8" t="s">
        <v>338</v>
      </c>
      <c r="D106" s="8" t="s">
        <v>737</v>
      </c>
      <c r="E106" s="9" t="s">
        <v>709</v>
      </c>
      <c r="F106" s="13">
        <v>37044</v>
      </c>
      <c r="G106" s="11">
        <v>43371</v>
      </c>
      <c r="H106" s="8" t="s">
        <v>518</v>
      </c>
      <c r="N106" s="20">
        <v>43371</v>
      </c>
      <c r="O106" s="12">
        <v>1.7</v>
      </c>
      <c r="P106" s="12">
        <f t="shared" si="4"/>
        <v>62974.799999999996</v>
      </c>
    </row>
    <row r="107" spans="1:16">
      <c r="A107" s="7" t="s">
        <v>519</v>
      </c>
      <c r="B107" s="8" t="s">
        <v>96</v>
      </c>
      <c r="C107" s="8" t="s">
        <v>338</v>
      </c>
      <c r="D107" s="8" t="s">
        <v>737</v>
      </c>
      <c r="E107" s="9" t="s">
        <v>709</v>
      </c>
      <c r="F107" s="13">
        <v>37820</v>
      </c>
      <c r="G107" s="11">
        <v>43371</v>
      </c>
      <c r="H107" s="8" t="s">
        <v>520</v>
      </c>
      <c r="N107" s="20">
        <v>43371</v>
      </c>
      <c r="O107" s="12">
        <v>1.7</v>
      </c>
      <c r="P107" s="12">
        <f t="shared" si="4"/>
        <v>64294</v>
      </c>
    </row>
    <row r="108" spans="1:16">
      <c r="A108" s="7" t="s">
        <v>521</v>
      </c>
      <c r="B108" s="8" t="s">
        <v>96</v>
      </c>
      <c r="C108" s="8" t="s">
        <v>338</v>
      </c>
      <c r="D108" s="8" t="s">
        <v>737</v>
      </c>
      <c r="E108" s="9" t="s">
        <v>709</v>
      </c>
      <c r="F108" s="13">
        <v>37960</v>
      </c>
      <c r="G108" s="11">
        <v>43398</v>
      </c>
      <c r="H108" s="8" t="s">
        <v>522</v>
      </c>
      <c r="N108" s="20">
        <v>43398</v>
      </c>
      <c r="O108" s="12">
        <v>1.7</v>
      </c>
      <c r="P108" s="12">
        <f t="shared" si="4"/>
        <v>64532</v>
      </c>
    </row>
    <row r="109" spans="1:16">
      <c r="A109" s="7" t="s">
        <v>525</v>
      </c>
      <c r="B109" s="8" t="s">
        <v>96</v>
      </c>
      <c r="C109" s="8" t="s">
        <v>338</v>
      </c>
      <c r="D109" s="8" t="s">
        <v>737</v>
      </c>
      <c r="E109" s="9" t="s">
        <v>709</v>
      </c>
      <c r="F109" s="13">
        <v>35747</v>
      </c>
      <c r="G109" s="11">
        <v>43416</v>
      </c>
      <c r="H109" s="8" t="s">
        <v>526</v>
      </c>
      <c r="N109" s="20">
        <v>43416</v>
      </c>
      <c r="O109" s="12">
        <v>1.75</v>
      </c>
      <c r="P109" s="12">
        <f t="shared" si="4"/>
        <v>62557.25</v>
      </c>
    </row>
    <row r="110" spans="1:16">
      <c r="A110" s="7" t="s">
        <v>371</v>
      </c>
      <c r="B110" s="8" t="s">
        <v>163</v>
      </c>
      <c r="C110" s="8" t="s">
        <v>338</v>
      </c>
      <c r="D110" s="8" t="s">
        <v>737</v>
      </c>
      <c r="E110" s="9" t="s">
        <v>711</v>
      </c>
      <c r="F110" s="13">
        <v>4864</v>
      </c>
      <c r="G110" s="11">
        <v>43104</v>
      </c>
      <c r="H110" s="8" t="s">
        <v>372</v>
      </c>
      <c r="N110" s="20">
        <v>43131</v>
      </c>
      <c r="O110" s="12">
        <v>4.4000000000000004</v>
      </c>
      <c r="P110" s="12">
        <f t="shared" si="4"/>
        <v>21401.600000000002</v>
      </c>
    </row>
    <row r="111" spans="1:16">
      <c r="A111" s="7" t="s">
        <v>371</v>
      </c>
      <c r="B111" s="8" t="s">
        <v>163</v>
      </c>
      <c r="C111" s="8" t="s">
        <v>338</v>
      </c>
      <c r="D111" s="8" t="s">
        <v>737</v>
      </c>
      <c r="E111" s="9" t="s">
        <v>711</v>
      </c>
      <c r="F111" s="13">
        <v>4068</v>
      </c>
      <c r="G111" s="11">
        <v>43105</v>
      </c>
      <c r="H111" s="8" t="s">
        <v>373</v>
      </c>
      <c r="N111" s="20">
        <v>43131</v>
      </c>
      <c r="O111" s="12">
        <v>4.4000000000000004</v>
      </c>
      <c r="P111" s="12">
        <f t="shared" si="4"/>
        <v>17899.2</v>
      </c>
    </row>
    <row r="112" spans="1:16">
      <c r="A112" s="7" t="s">
        <v>371</v>
      </c>
      <c r="B112" s="8" t="s">
        <v>163</v>
      </c>
      <c r="C112" s="8" t="s">
        <v>338</v>
      </c>
      <c r="D112" s="8" t="s">
        <v>737</v>
      </c>
      <c r="E112" s="9" t="s">
        <v>711</v>
      </c>
      <c r="F112" s="13">
        <v>2070</v>
      </c>
      <c r="G112" s="11">
        <v>43112</v>
      </c>
      <c r="H112" s="8" t="s">
        <v>374</v>
      </c>
      <c r="N112" s="20">
        <v>43131</v>
      </c>
      <c r="O112" s="12">
        <v>4.4000000000000004</v>
      </c>
      <c r="P112" s="12">
        <f t="shared" si="4"/>
        <v>9108</v>
      </c>
    </row>
    <row r="113" spans="1:16">
      <c r="A113" s="7" t="s">
        <v>371</v>
      </c>
      <c r="B113" s="8" t="s">
        <v>163</v>
      </c>
      <c r="C113" s="8" t="s">
        <v>338</v>
      </c>
      <c r="D113" s="8" t="s">
        <v>737</v>
      </c>
      <c r="E113" s="9" t="s">
        <v>711</v>
      </c>
      <c r="F113" s="13">
        <v>7034</v>
      </c>
      <c r="G113" s="11">
        <v>43123</v>
      </c>
      <c r="H113" s="8" t="s">
        <v>375</v>
      </c>
      <c r="N113" s="20">
        <v>43131</v>
      </c>
      <c r="O113" s="12">
        <v>4.4000000000000004</v>
      </c>
      <c r="P113" s="12">
        <f t="shared" si="4"/>
        <v>30949.600000000002</v>
      </c>
    </row>
    <row r="114" spans="1:16">
      <c r="A114" s="7" t="s">
        <v>371</v>
      </c>
      <c r="B114" s="8" t="s">
        <v>163</v>
      </c>
      <c r="C114" s="8" t="s">
        <v>338</v>
      </c>
      <c r="D114" s="8" t="s">
        <v>737</v>
      </c>
      <c r="E114" s="9" t="s">
        <v>711</v>
      </c>
      <c r="F114" s="13">
        <v>5131</v>
      </c>
      <c r="G114" s="11">
        <v>43123</v>
      </c>
      <c r="H114" s="8" t="s">
        <v>376</v>
      </c>
      <c r="N114" s="20">
        <v>43131</v>
      </c>
      <c r="O114" s="12">
        <v>4.4000000000000004</v>
      </c>
      <c r="P114" s="12">
        <f t="shared" si="4"/>
        <v>22576.400000000001</v>
      </c>
    </row>
    <row r="115" spans="1:16">
      <c r="A115" s="7" t="s">
        <v>371</v>
      </c>
      <c r="B115" s="8" t="s">
        <v>163</v>
      </c>
      <c r="C115" s="8" t="s">
        <v>338</v>
      </c>
      <c r="D115" s="8" t="s">
        <v>737</v>
      </c>
      <c r="E115" s="9" t="s">
        <v>711</v>
      </c>
      <c r="F115" s="13">
        <v>4011</v>
      </c>
      <c r="G115" s="11">
        <v>43124</v>
      </c>
      <c r="H115" s="8" t="s">
        <v>377</v>
      </c>
      <c r="N115" s="20">
        <v>43131</v>
      </c>
      <c r="O115" s="12">
        <v>4.4000000000000004</v>
      </c>
      <c r="P115" s="12">
        <f t="shared" si="4"/>
        <v>17648.400000000001</v>
      </c>
    </row>
    <row r="116" spans="1:16">
      <c r="A116" s="7" t="s">
        <v>371</v>
      </c>
      <c r="B116" s="8" t="s">
        <v>163</v>
      </c>
      <c r="C116" s="8" t="s">
        <v>338</v>
      </c>
      <c r="D116" s="8" t="s">
        <v>737</v>
      </c>
      <c r="E116" s="9" t="s">
        <v>711</v>
      </c>
      <c r="F116" s="13">
        <v>2590</v>
      </c>
      <c r="G116" s="11">
        <v>43125</v>
      </c>
      <c r="H116" s="8" t="s">
        <v>378</v>
      </c>
      <c r="N116" s="20">
        <v>43131</v>
      </c>
      <c r="O116" s="12">
        <v>4.4000000000000004</v>
      </c>
      <c r="P116" s="12">
        <f t="shared" si="4"/>
        <v>11396.000000000002</v>
      </c>
    </row>
    <row r="117" spans="1:16">
      <c r="A117" s="7" t="s">
        <v>371</v>
      </c>
      <c r="B117" s="8" t="s">
        <v>163</v>
      </c>
      <c r="C117" s="8" t="s">
        <v>338</v>
      </c>
      <c r="D117" s="8" t="s">
        <v>737</v>
      </c>
      <c r="E117" s="9" t="s">
        <v>711</v>
      </c>
      <c r="F117" s="13">
        <v>2196</v>
      </c>
      <c r="G117" s="11">
        <v>43126</v>
      </c>
      <c r="H117" s="8" t="s">
        <v>379</v>
      </c>
      <c r="N117" s="20">
        <v>43131</v>
      </c>
      <c r="O117" s="12">
        <v>4.4000000000000004</v>
      </c>
      <c r="P117" s="12">
        <f t="shared" si="4"/>
        <v>9662.4000000000015</v>
      </c>
    </row>
    <row r="118" spans="1:16">
      <c r="A118" s="7" t="s">
        <v>371</v>
      </c>
      <c r="B118" s="8" t="s">
        <v>163</v>
      </c>
      <c r="C118" s="8" t="s">
        <v>338</v>
      </c>
      <c r="D118" s="8" t="s">
        <v>737</v>
      </c>
      <c r="E118" s="9" t="s">
        <v>711</v>
      </c>
      <c r="F118" s="13">
        <v>2745</v>
      </c>
      <c r="G118" s="11">
        <v>43127</v>
      </c>
      <c r="H118" s="8" t="s">
        <v>380</v>
      </c>
      <c r="N118" s="20">
        <v>43131</v>
      </c>
      <c r="O118" s="12">
        <v>4.4000000000000004</v>
      </c>
      <c r="P118" s="12">
        <f t="shared" si="4"/>
        <v>12078.000000000002</v>
      </c>
    </row>
    <row r="119" spans="1:16">
      <c r="A119" s="7" t="s">
        <v>371</v>
      </c>
      <c r="B119" s="8" t="s">
        <v>163</v>
      </c>
      <c r="C119" s="8" t="s">
        <v>338</v>
      </c>
      <c r="D119" s="8" t="s">
        <v>737</v>
      </c>
      <c r="E119" s="9" t="s">
        <v>711</v>
      </c>
      <c r="F119" s="13">
        <v>4017</v>
      </c>
      <c r="G119" s="11">
        <v>43129</v>
      </c>
      <c r="H119" s="8" t="s">
        <v>381</v>
      </c>
      <c r="N119" s="20">
        <v>43131</v>
      </c>
      <c r="O119" s="12">
        <v>4.4000000000000004</v>
      </c>
      <c r="P119" s="12">
        <f t="shared" si="4"/>
        <v>17674.800000000003</v>
      </c>
    </row>
    <row r="120" spans="1:16">
      <c r="A120" s="7" t="s">
        <v>371</v>
      </c>
      <c r="B120" s="8" t="s">
        <v>163</v>
      </c>
      <c r="C120" s="8" t="s">
        <v>338</v>
      </c>
      <c r="D120" s="8" t="s">
        <v>737</v>
      </c>
      <c r="E120" s="9" t="s">
        <v>711</v>
      </c>
      <c r="F120" s="13">
        <v>2494</v>
      </c>
      <c r="G120" s="11">
        <v>43130</v>
      </c>
      <c r="H120" s="8" t="s">
        <v>382</v>
      </c>
      <c r="N120" s="20">
        <v>43131</v>
      </c>
      <c r="O120" s="12">
        <v>4.4000000000000004</v>
      </c>
      <c r="P120" s="12">
        <f t="shared" si="4"/>
        <v>10973.6</v>
      </c>
    </row>
    <row r="121" spans="1:16">
      <c r="A121" s="7" t="s">
        <v>371</v>
      </c>
      <c r="B121" s="8" t="s">
        <v>163</v>
      </c>
      <c r="C121" s="8" t="s">
        <v>338</v>
      </c>
      <c r="D121" s="8" t="s">
        <v>737</v>
      </c>
      <c r="E121" s="9" t="s">
        <v>711</v>
      </c>
      <c r="F121" s="13">
        <v>1915</v>
      </c>
      <c r="G121" s="11">
        <v>43131</v>
      </c>
      <c r="H121" s="8" t="s">
        <v>383</v>
      </c>
      <c r="N121" s="20">
        <v>43131</v>
      </c>
      <c r="O121" s="12">
        <v>4.4000000000000004</v>
      </c>
      <c r="P121" s="12">
        <f t="shared" si="4"/>
        <v>8426</v>
      </c>
    </row>
    <row r="122" spans="1:16">
      <c r="A122" s="7" t="s">
        <v>384</v>
      </c>
      <c r="B122" s="8" t="s">
        <v>163</v>
      </c>
      <c r="C122" s="8" t="s">
        <v>338</v>
      </c>
      <c r="D122" s="8" t="s">
        <v>737</v>
      </c>
      <c r="E122" s="9" t="s">
        <v>711</v>
      </c>
      <c r="F122" s="13">
        <v>2344</v>
      </c>
      <c r="G122" s="11">
        <v>43132</v>
      </c>
      <c r="H122" s="8" t="s">
        <v>385</v>
      </c>
      <c r="N122" s="20">
        <v>43159</v>
      </c>
      <c r="O122" s="12">
        <v>4.4000000000000004</v>
      </c>
      <c r="P122" s="12">
        <f t="shared" si="4"/>
        <v>10313.6</v>
      </c>
    </row>
    <row r="123" spans="1:16">
      <c r="A123" s="7" t="s">
        <v>384</v>
      </c>
      <c r="B123" s="8" t="s">
        <v>163</v>
      </c>
      <c r="C123" s="8" t="s">
        <v>338</v>
      </c>
      <c r="D123" s="8" t="s">
        <v>737</v>
      </c>
      <c r="E123" s="9" t="s">
        <v>711</v>
      </c>
      <c r="F123" s="13">
        <v>2366</v>
      </c>
      <c r="G123" s="11">
        <v>43133</v>
      </c>
      <c r="H123" s="8" t="s">
        <v>386</v>
      </c>
      <c r="N123" s="20">
        <v>43159</v>
      </c>
      <c r="O123" s="12">
        <v>4.4000000000000004</v>
      </c>
      <c r="P123" s="12">
        <f t="shared" si="4"/>
        <v>10410.400000000001</v>
      </c>
    </row>
    <row r="124" spans="1:16">
      <c r="A124" s="7" t="s">
        <v>384</v>
      </c>
      <c r="B124" s="8" t="s">
        <v>163</v>
      </c>
      <c r="C124" s="8" t="s">
        <v>338</v>
      </c>
      <c r="D124" s="8" t="s">
        <v>737</v>
      </c>
      <c r="E124" s="9" t="s">
        <v>711</v>
      </c>
      <c r="F124" s="13">
        <v>6537</v>
      </c>
      <c r="G124" s="11">
        <v>43136</v>
      </c>
      <c r="H124" s="8" t="s">
        <v>387</v>
      </c>
      <c r="N124" s="20">
        <v>43159</v>
      </c>
      <c r="O124" s="12">
        <v>4.4000000000000004</v>
      </c>
      <c r="P124" s="12">
        <f t="shared" si="4"/>
        <v>28762.800000000003</v>
      </c>
    </row>
    <row r="125" spans="1:16">
      <c r="A125" s="7" t="s">
        <v>384</v>
      </c>
      <c r="B125" s="8" t="s">
        <v>163</v>
      </c>
      <c r="C125" s="8" t="s">
        <v>338</v>
      </c>
      <c r="D125" s="8" t="s">
        <v>737</v>
      </c>
      <c r="E125" s="9" t="s">
        <v>711</v>
      </c>
      <c r="F125" s="13">
        <v>2414</v>
      </c>
      <c r="G125" s="11">
        <v>43137</v>
      </c>
      <c r="H125" s="8" t="s">
        <v>388</v>
      </c>
      <c r="N125" s="20">
        <v>43159</v>
      </c>
      <c r="O125" s="12">
        <v>4.4000000000000004</v>
      </c>
      <c r="P125" s="12">
        <f t="shared" si="4"/>
        <v>10621.6</v>
      </c>
    </row>
    <row r="126" spans="1:16">
      <c r="A126" s="7" t="s">
        <v>384</v>
      </c>
      <c r="B126" s="8" t="s">
        <v>163</v>
      </c>
      <c r="C126" s="8" t="s">
        <v>338</v>
      </c>
      <c r="D126" s="8" t="s">
        <v>737</v>
      </c>
      <c r="E126" s="9" t="s">
        <v>711</v>
      </c>
      <c r="F126" s="13">
        <v>2353</v>
      </c>
      <c r="G126" s="11">
        <v>43137</v>
      </c>
      <c r="H126" s="8" t="s">
        <v>389</v>
      </c>
      <c r="N126" s="20">
        <v>43159</v>
      </c>
      <c r="O126" s="12">
        <v>4.4000000000000004</v>
      </c>
      <c r="P126" s="12">
        <f t="shared" si="4"/>
        <v>10353.200000000001</v>
      </c>
    </row>
    <row r="127" spans="1:16">
      <c r="A127" s="7" t="s">
        <v>384</v>
      </c>
      <c r="B127" s="8" t="s">
        <v>163</v>
      </c>
      <c r="C127" s="8" t="s">
        <v>338</v>
      </c>
      <c r="D127" s="8" t="s">
        <v>737</v>
      </c>
      <c r="E127" s="9" t="s">
        <v>711</v>
      </c>
      <c r="F127" s="13">
        <v>1182</v>
      </c>
      <c r="G127" s="11">
        <v>43139</v>
      </c>
      <c r="H127" s="8" t="s">
        <v>390</v>
      </c>
      <c r="N127" s="20">
        <v>43159</v>
      </c>
      <c r="O127" s="12">
        <v>4.4000000000000004</v>
      </c>
      <c r="P127" s="12">
        <f t="shared" si="4"/>
        <v>5200.8</v>
      </c>
    </row>
    <row r="128" spans="1:16">
      <c r="A128" s="7" t="s">
        <v>384</v>
      </c>
      <c r="B128" s="8" t="s">
        <v>163</v>
      </c>
      <c r="C128" s="8" t="s">
        <v>338</v>
      </c>
      <c r="D128" s="8" t="s">
        <v>737</v>
      </c>
      <c r="E128" s="9" t="s">
        <v>711</v>
      </c>
      <c r="F128" s="13">
        <v>1858</v>
      </c>
      <c r="G128" s="11">
        <v>43140</v>
      </c>
      <c r="H128" s="8" t="s">
        <v>391</v>
      </c>
      <c r="N128" s="20">
        <v>43159</v>
      </c>
      <c r="O128" s="12">
        <v>4.4000000000000004</v>
      </c>
      <c r="P128" s="12">
        <f t="shared" si="4"/>
        <v>8175.2000000000007</v>
      </c>
    </row>
    <row r="129" spans="1:16">
      <c r="A129" s="7" t="s">
        <v>384</v>
      </c>
      <c r="B129" s="8" t="s">
        <v>163</v>
      </c>
      <c r="C129" s="8" t="s">
        <v>338</v>
      </c>
      <c r="D129" s="8" t="s">
        <v>737</v>
      </c>
      <c r="E129" s="9" t="s">
        <v>711</v>
      </c>
      <c r="F129" s="13">
        <v>4104</v>
      </c>
      <c r="G129" s="11">
        <v>43143</v>
      </c>
      <c r="H129" s="8" t="s">
        <v>392</v>
      </c>
      <c r="N129" s="20">
        <v>43159</v>
      </c>
      <c r="O129" s="12">
        <v>4.4000000000000004</v>
      </c>
      <c r="P129" s="12">
        <f t="shared" si="4"/>
        <v>18057.600000000002</v>
      </c>
    </row>
    <row r="130" spans="1:16">
      <c r="A130" s="7" t="s">
        <v>384</v>
      </c>
      <c r="B130" s="8" t="s">
        <v>163</v>
      </c>
      <c r="C130" s="8" t="s">
        <v>338</v>
      </c>
      <c r="D130" s="8" t="s">
        <v>737</v>
      </c>
      <c r="E130" s="9" t="s">
        <v>711</v>
      </c>
      <c r="F130" s="13">
        <v>1905</v>
      </c>
      <c r="G130" s="11">
        <v>43144</v>
      </c>
      <c r="H130" s="8" t="s">
        <v>393</v>
      </c>
      <c r="N130" s="20">
        <v>43159</v>
      </c>
      <c r="O130" s="12">
        <v>4.4000000000000004</v>
      </c>
      <c r="P130" s="12">
        <f t="shared" si="4"/>
        <v>8382</v>
      </c>
    </row>
    <row r="131" spans="1:16">
      <c r="A131" s="7" t="s">
        <v>384</v>
      </c>
      <c r="B131" s="8" t="s">
        <v>163</v>
      </c>
      <c r="C131" s="8" t="s">
        <v>338</v>
      </c>
      <c r="D131" s="8" t="s">
        <v>737</v>
      </c>
      <c r="E131" s="9" t="s">
        <v>711</v>
      </c>
      <c r="F131" s="13">
        <v>4004</v>
      </c>
      <c r="G131" s="11">
        <v>43145</v>
      </c>
      <c r="H131" s="8" t="s">
        <v>394</v>
      </c>
      <c r="N131" s="20">
        <v>43159</v>
      </c>
      <c r="O131" s="12">
        <v>4.4000000000000004</v>
      </c>
      <c r="P131" s="12">
        <f t="shared" si="4"/>
        <v>17617.600000000002</v>
      </c>
    </row>
    <row r="132" spans="1:16">
      <c r="A132" s="7" t="s">
        <v>384</v>
      </c>
      <c r="B132" s="8" t="s">
        <v>163</v>
      </c>
      <c r="C132" s="8" t="s">
        <v>338</v>
      </c>
      <c r="D132" s="8" t="s">
        <v>737</v>
      </c>
      <c r="E132" s="9" t="s">
        <v>711</v>
      </c>
      <c r="F132" s="13">
        <v>1916</v>
      </c>
      <c r="G132" s="11">
        <v>43145</v>
      </c>
      <c r="H132" s="8" t="s">
        <v>395</v>
      </c>
      <c r="N132" s="20">
        <v>43159</v>
      </c>
      <c r="O132" s="12">
        <v>4.4000000000000004</v>
      </c>
      <c r="P132" s="12">
        <f t="shared" si="4"/>
        <v>8430.4000000000015</v>
      </c>
    </row>
    <row r="133" spans="1:16">
      <c r="A133" s="7" t="s">
        <v>384</v>
      </c>
      <c r="B133" s="8" t="s">
        <v>163</v>
      </c>
      <c r="C133" s="8" t="s">
        <v>338</v>
      </c>
      <c r="D133" s="8" t="s">
        <v>737</v>
      </c>
      <c r="E133" s="9" t="s">
        <v>711</v>
      </c>
      <c r="F133" s="13">
        <v>2089</v>
      </c>
      <c r="G133" s="11">
        <v>43146</v>
      </c>
      <c r="H133" s="8" t="s">
        <v>396</v>
      </c>
      <c r="N133" s="20">
        <v>43159</v>
      </c>
      <c r="O133" s="12">
        <v>4.4000000000000004</v>
      </c>
      <c r="P133" s="12">
        <f t="shared" si="4"/>
        <v>9191.6</v>
      </c>
    </row>
    <row r="134" spans="1:16">
      <c r="A134" s="7" t="s">
        <v>384</v>
      </c>
      <c r="B134" s="8" t="s">
        <v>163</v>
      </c>
      <c r="C134" s="8" t="s">
        <v>338</v>
      </c>
      <c r="D134" s="8" t="s">
        <v>737</v>
      </c>
      <c r="E134" s="9" t="s">
        <v>711</v>
      </c>
      <c r="F134" s="13">
        <v>1832</v>
      </c>
      <c r="G134" s="11">
        <v>43147</v>
      </c>
      <c r="H134" s="8" t="s">
        <v>397</v>
      </c>
      <c r="N134" s="20">
        <v>43159</v>
      </c>
      <c r="O134" s="12">
        <v>4.4000000000000004</v>
      </c>
      <c r="P134" s="12">
        <f t="shared" si="4"/>
        <v>8060.8000000000011</v>
      </c>
    </row>
    <row r="135" spans="1:16">
      <c r="A135" s="7" t="s">
        <v>384</v>
      </c>
      <c r="B135" s="8" t="s">
        <v>163</v>
      </c>
      <c r="C135" s="8" t="s">
        <v>338</v>
      </c>
      <c r="D135" s="8" t="s">
        <v>737</v>
      </c>
      <c r="E135" s="9" t="s">
        <v>711</v>
      </c>
      <c r="F135" s="13">
        <v>3589</v>
      </c>
      <c r="G135" s="11">
        <v>43150</v>
      </c>
      <c r="H135" s="8" t="s">
        <v>398</v>
      </c>
      <c r="N135" s="20">
        <v>43159</v>
      </c>
      <c r="O135" s="12">
        <v>4.4000000000000004</v>
      </c>
      <c r="P135" s="12">
        <f t="shared" si="4"/>
        <v>15791.600000000002</v>
      </c>
    </row>
    <row r="136" spans="1:16">
      <c r="A136" s="7" t="s">
        <v>384</v>
      </c>
      <c r="B136" s="8" t="s">
        <v>163</v>
      </c>
      <c r="C136" s="8" t="s">
        <v>338</v>
      </c>
      <c r="D136" s="8" t="s">
        <v>737</v>
      </c>
      <c r="E136" s="9" t="s">
        <v>711</v>
      </c>
      <c r="F136" s="13">
        <v>3318</v>
      </c>
      <c r="G136" s="11">
        <v>43152</v>
      </c>
      <c r="H136" s="8" t="s">
        <v>399</v>
      </c>
      <c r="N136" s="20">
        <v>43159</v>
      </c>
      <c r="O136" s="12">
        <v>4.4000000000000004</v>
      </c>
      <c r="P136" s="12">
        <f t="shared" si="4"/>
        <v>14599.2</v>
      </c>
    </row>
    <row r="137" spans="1:16">
      <c r="A137" s="7" t="s">
        <v>384</v>
      </c>
      <c r="B137" s="8" t="s">
        <v>163</v>
      </c>
      <c r="C137" s="8" t="s">
        <v>338</v>
      </c>
      <c r="D137" s="8" t="s">
        <v>737</v>
      </c>
      <c r="E137" s="9" t="s">
        <v>711</v>
      </c>
      <c r="F137" s="13">
        <v>2213</v>
      </c>
      <c r="G137" s="11">
        <v>43153</v>
      </c>
      <c r="H137" s="8" t="s">
        <v>400</v>
      </c>
      <c r="N137" s="20">
        <v>43159</v>
      </c>
      <c r="O137" s="12">
        <v>4.4000000000000004</v>
      </c>
      <c r="P137" s="12">
        <f t="shared" si="4"/>
        <v>9737.2000000000007</v>
      </c>
    </row>
    <row r="138" spans="1:16">
      <c r="A138" s="7" t="s">
        <v>384</v>
      </c>
      <c r="B138" s="8" t="s">
        <v>163</v>
      </c>
      <c r="C138" s="8" t="s">
        <v>338</v>
      </c>
      <c r="D138" s="8" t="s">
        <v>737</v>
      </c>
      <c r="E138" s="9" t="s">
        <v>711</v>
      </c>
      <c r="F138" s="13">
        <v>2145</v>
      </c>
      <c r="G138" s="11">
        <v>43154</v>
      </c>
      <c r="H138" s="8" t="s">
        <v>401</v>
      </c>
      <c r="N138" s="20">
        <v>43159</v>
      </c>
      <c r="O138" s="12">
        <v>4.4000000000000004</v>
      </c>
      <c r="P138" s="12">
        <f t="shared" si="4"/>
        <v>9438</v>
      </c>
    </row>
    <row r="139" spans="1:16">
      <c r="A139" s="7" t="s">
        <v>384</v>
      </c>
      <c r="B139" s="8" t="s">
        <v>163</v>
      </c>
      <c r="C139" s="8" t="s">
        <v>338</v>
      </c>
      <c r="D139" s="8" t="s">
        <v>737</v>
      </c>
      <c r="E139" s="9" t="s">
        <v>711</v>
      </c>
      <c r="F139" s="13">
        <v>2752</v>
      </c>
      <c r="G139" s="11">
        <v>43157</v>
      </c>
      <c r="H139" s="8" t="s">
        <v>402</v>
      </c>
      <c r="N139" s="20">
        <v>43159</v>
      </c>
      <c r="O139" s="12">
        <v>4.4000000000000004</v>
      </c>
      <c r="P139" s="12">
        <f t="shared" si="4"/>
        <v>12108.800000000001</v>
      </c>
    </row>
    <row r="140" spans="1:16">
      <c r="A140" s="7" t="s">
        <v>384</v>
      </c>
      <c r="B140" s="8" t="s">
        <v>163</v>
      </c>
      <c r="C140" s="8" t="s">
        <v>338</v>
      </c>
      <c r="D140" s="8" t="s">
        <v>737</v>
      </c>
      <c r="E140" s="9" t="s">
        <v>711</v>
      </c>
      <c r="F140" s="13">
        <v>2436</v>
      </c>
      <c r="G140" s="11">
        <v>43158</v>
      </c>
      <c r="H140" s="8" t="s">
        <v>403</v>
      </c>
      <c r="N140" s="20">
        <v>43159</v>
      </c>
      <c r="O140" s="12">
        <v>4.4000000000000004</v>
      </c>
      <c r="P140" s="12">
        <f t="shared" si="4"/>
        <v>10718.400000000001</v>
      </c>
    </row>
    <row r="141" spans="1:16">
      <c r="A141" s="7" t="s">
        <v>384</v>
      </c>
      <c r="B141" s="8" t="s">
        <v>163</v>
      </c>
      <c r="C141" s="8" t="s">
        <v>338</v>
      </c>
      <c r="D141" s="8" t="s">
        <v>737</v>
      </c>
      <c r="E141" s="9" t="s">
        <v>711</v>
      </c>
      <c r="F141" s="13">
        <v>1885</v>
      </c>
      <c r="G141" s="11">
        <v>43159</v>
      </c>
      <c r="H141" s="8" t="s">
        <v>404</v>
      </c>
      <c r="N141" s="20">
        <v>43159</v>
      </c>
      <c r="O141" s="12">
        <v>4.4000000000000004</v>
      </c>
      <c r="P141" s="12">
        <f t="shared" si="4"/>
        <v>8294</v>
      </c>
    </row>
    <row r="142" spans="1:16">
      <c r="A142" s="7" t="s">
        <v>416</v>
      </c>
      <c r="B142" s="8" t="s">
        <v>163</v>
      </c>
      <c r="C142" s="8" t="s">
        <v>338</v>
      </c>
      <c r="D142" s="8" t="s">
        <v>737</v>
      </c>
      <c r="E142" s="9" t="s">
        <v>711</v>
      </c>
      <c r="F142" s="13">
        <v>1830</v>
      </c>
      <c r="G142" s="11">
        <v>43160</v>
      </c>
      <c r="H142" s="8" t="s">
        <v>417</v>
      </c>
      <c r="N142" s="20">
        <v>43190</v>
      </c>
      <c r="O142" s="12">
        <v>4.5</v>
      </c>
      <c r="P142" s="12">
        <f t="shared" si="4"/>
        <v>8235</v>
      </c>
    </row>
    <row r="143" spans="1:16">
      <c r="A143" s="7" t="s">
        <v>416</v>
      </c>
      <c r="B143" s="8" t="s">
        <v>163</v>
      </c>
      <c r="C143" s="8" t="s">
        <v>338</v>
      </c>
      <c r="D143" s="8" t="s">
        <v>737</v>
      </c>
      <c r="E143" s="9" t="s">
        <v>711</v>
      </c>
      <c r="F143" s="13">
        <v>4360</v>
      </c>
      <c r="G143" s="11">
        <v>43160</v>
      </c>
      <c r="H143" s="8" t="s">
        <v>418</v>
      </c>
      <c r="N143" s="20">
        <v>43190</v>
      </c>
      <c r="O143" s="12">
        <v>4.5</v>
      </c>
      <c r="P143" s="12">
        <f t="shared" si="4"/>
        <v>19620</v>
      </c>
    </row>
    <row r="144" spans="1:16">
      <c r="A144" s="7" t="s">
        <v>416</v>
      </c>
      <c r="B144" s="8" t="s">
        <v>163</v>
      </c>
      <c r="C144" s="8" t="s">
        <v>338</v>
      </c>
      <c r="D144" s="8" t="s">
        <v>737</v>
      </c>
      <c r="E144" s="9" t="s">
        <v>711</v>
      </c>
      <c r="F144" s="13">
        <v>2103</v>
      </c>
      <c r="G144" s="11">
        <v>43161</v>
      </c>
      <c r="H144" s="8" t="s">
        <v>419</v>
      </c>
      <c r="N144" s="20">
        <v>43190</v>
      </c>
      <c r="O144" s="12">
        <v>4.5</v>
      </c>
      <c r="P144" s="12">
        <f t="shared" si="4"/>
        <v>9463.5</v>
      </c>
    </row>
    <row r="145" spans="1:16">
      <c r="A145" s="7" t="s">
        <v>416</v>
      </c>
      <c r="B145" s="8" t="s">
        <v>163</v>
      </c>
      <c r="C145" s="8" t="s">
        <v>338</v>
      </c>
      <c r="D145" s="8" t="s">
        <v>737</v>
      </c>
      <c r="E145" s="9" t="s">
        <v>711</v>
      </c>
      <c r="F145" s="13">
        <v>1319</v>
      </c>
      <c r="G145" s="11">
        <v>43164</v>
      </c>
      <c r="H145" s="8" t="s">
        <v>420</v>
      </c>
      <c r="N145" s="20">
        <v>43190</v>
      </c>
      <c r="O145" s="12">
        <v>4.5</v>
      </c>
      <c r="P145" s="12">
        <f t="shared" si="4"/>
        <v>5935.5</v>
      </c>
    </row>
    <row r="146" spans="1:16">
      <c r="A146" s="7" t="s">
        <v>416</v>
      </c>
      <c r="B146" s="8" t="s">
        <v>163</v>
      </c>
      <c r="C146" s="8" t="s">
        <v>338</v>
      </c>
      <c r="D146" s="8" t="s">
        <v>737</v>
      </c>
      <c r="E146" s="9" t="s">
        <v>711</v>
      </c>
      <c r="F146" s="13">
        <v>2161</v>
      </c>
      <c r="G146" s="11">
        <v>43165</v>
      </c>
      <c r="H146" s="8" t="s">
        <v>421</v>
      </c>
      <c r="N146" s="20">
        <v>43190</v>
      </c>
      <c r="O146" s="12">
        <v>4.5</v>
      </c>
      <c r="P146" s="12">
        <f t="shared" si="4"/>
        <v>9724.5</v>
      </c>
    </row>
    <row r="147" spans="1:16">
      <c r="A147" s="7" t="s">
        <v>416</v>
      </c>
      <c r="B147" s="8" t="s">
        <v>163</v>
      </c>
      <c r="C147" s="8" t="s">
        <v>338</v>
      </c>
      <c r="D147" s="8" t="s">
        <v>737</v>
      </c>
      <c r="E147" s="9" t="s">
        <v>711</v>
      </c>
      <c r="F147" s="13">
        <v>2265</v>
      </c>
      <c r="G147" s="11">
        <v>43166</v>
      </c>
      <c r="H147" s="8" t="s">
        <v>422</v>
      </c>
      <c r="N147" s="20">
        <v>43190</v>
      </c>
      <c r="O147" s="12">
        <v>4.5</v>
      </c>
      <c r="P147" s="12">
        <f t="shared" si="4"/>
        <v>10192.5</v>
      </c>
    </row>
    <row r="148" spans="1:16">
      <c r="A148" s="7" t="s">
        <v>416</v>
      </c>
      <c r="B148" s="8" t="s">
        <v>163</v>
      </c>
      <c r="C148" s="8" t="s">
        <v>338</v>
      </c>
      <c r="D148" s="8" t="s">
        <v>737</v>
      </c>
      <c r="E148" s="9" t="s">
        <v>711</v>
      </c>
      <c r="F148" s="13">
        <v>1856</v>
      </c>
      <c r="G148" s="11">
        <v>43167</v>
      </c>
      <c r="H148" s="8" t="s">
        <v>423</v>
      </c>
      <c r="N148" s="20">
        <v>43190</v>
      </c>
      <c r="O148" s="12">
        <v>4.5</v>
      </c>
      <c r="P148" s="12">
        <f t="shared" si="4"/>
        <v>8352</v>
      </c>
    </row>
    <row r="149" spans="1:16">
      <c r="A149" s="7" t="s">
        <v>416</v>
      </c>
      <c r="B149" s="8" t="s">
        <v>163</v>
      </c>
      <c r="C149" s="8" t="s">
        <v>338</v>
      </c>
      <c r="D149" s="8" t="s">
        <v>737</v>
      </c>
      <c r="E149" s="9" t="s">
        <v>711</v>
      </c>
      <c r="F149" s="13">
        <v>1909</v>
      </c>
      <c r="G149" s="11">
        <v>43168</v>
      </c>
      <c r="H149" s="8" t="s">
        <v>424</v>
      </c>
      <c r="N149" s="20">
        <v>43190</v>
      </c>
      <c r="O149" s="12">
        <v>4.5</v>
      </c>
      <c r="P149" s="12">
        <f t="shared" ref="P149:P212" si="5">F149*O149</f>
        <v>8590.5</v>
      </c>
    </row>
    <row r="150" spans="1:16">
      <c r="A150" s="7" t="s">
        <v>416</v>
      </c>
      <c r="B150" s="8" t="s">
        <v>163</v>
      </c>
      <c r="C150" s="8" t="s">
        <v>338</v>
      </c>
      <c r="D150" s="8" t="s">
        <v>737</v>
      </c>
      <c r="E150" s="9" t="s">
        <v>711</v>
      </c>
      <c r="F150" s="13">
        <v>1773</v>
      </c>
      <c r="G150" s="11">
        <v>43171</v>
      </c>
      <c r="H150" s="8" t="s">
        <v>425</v>
      </c>
      <c r="N150" s="20">
        <v>43190</v>
      </c>
      <c r="O150" s="12">
        <v>4.5</v>
      </c>
      <c r="P150" s="12">
        <f t="shared" si="5"/>
        <v>7978.5</v>
      </c>
    </row>
    <row r="151" spans="1:16">
      <c r="A151" s="7" t="s">
        <v>416</v>
      </c>
      <c r="B151" s="8" t="s">
        <v>163</v>
      </c>
      <c r="C151" s="8" t="s">
        <v>338</v>
      </c>
      <c r="D151" s="8" t="s">
        <v>737</v>
      </c>
      <c r="E151" s="9" t="s">
        <v>711</v>
      </c>
      <c r="F151" s="13">
        <v>2014</v>
      </c>
      <c r="G151" s="11">
        <v>43171</v>
      </c>
      <c r="H151" s="8" t="s">
        <v>426</v>
      </c>
      <c r="N151" s="20">
        <v>43190</v>
      </c>
      <c r="O151" s="12">
        <v>4.5</v>
      </c>
      <c r="P151" s="12">
        <f t="shared" si="5"/>
        <v>9063</v>
      </c>
    </row>
    <row r="152" spans="1:16">
      <c r="A152" s="7" t="s">
        <v>416</v>
      </c>
      <c r="B152" s="8" t="s">
        <v>163</v>
      </c>
      <c r="C152" s="8" t="s">
        <v>338</v>
      </c>
      <c r="D152" s="8" t="s">
        <v>737</v>
      </c>
      <c r="E152" s="9" t="s">
        <v>711</v>
      </c>
      <c r="F152" s="13">
        <v>4755</v>
      </c>
      <c r="G152" s="11">
        <v>43171</v>
      </c>
      <c r="H152" s="8" t="s">
        <v>427</v>
      </c>
      <c r="N152" s="20">
        <v>43190</v>
      </c>
      <c r="O152" s="12">
        <v>4.5</v>
      </c>
      <c r="P152" s="12">
        <f t="shared" si="5"/>
        <v>21397.5</v>
      </c>
    </row>
    <row r="153" spans="1:16">
      <c r="A153" s="7" t="s">
        <v>416</v>
      </c>
      <c r="B153" s="8" t="s">
        <v>163</v>
      </c>
      <c r="C153" s="8" t="s">
        <v>338</v>
      </c>
      <c r="D153" s="8" t="s">
        <v>737</v>
      </c>
      <c r="E153" s="9" t="s">
        <v>711</v>
      </c>
      <c r="F153" s="13">
        <v>1592</v>
      </c>
      <c r="G153" s="11">
        <v>43172</v>
      </c>
      <c r="H153" s="8" t="s">
        <v>428</v>
      </c>
      <c r="N153" s="20">
        <v>43190</v>
      </c>
      <c r="O153" s="12">
        <v>4.5</v>
      </c>
      <c r="P153" s="12">
        <f t="shared" si="5"/>
        <v>7164</v>
      </c>
    </row>
    <row r="154" spans="1:16">
      <c r="A154" s="7" t="s">
        <v>416</v>
      </c>
      <c r="B154" s="8" t="s">
        <v>163</v>
      </c>
      <c r="C154" s="8" t="s">
        <v>338</v>
      </c>
      <c r="D154" s="8" t="s">
        <v>737</v>
      </c>
      <c r="E154" s="9" t="s">
        <v>711</v>
      </c>
      <c r="F154" s="13">
        <v>2119</v>
      </c>
      <c r="G154" s="11">
        <v>43173</v>
      </c>
      <c r="H154" s="8" t="s">
        <v>429</v>
      </c>
      <c r="N154" s="20">
        <v>43190</v>
      </c>
      <c r="O154" s="12">
        <v>4.5</v>
      </c>
      <c r="P154" s="12">
        <f t="shared" si="5"/>
        <v>9535.5</v>
      </c>
    </row>
    <row r="155" spans="1:16">
      <c r="A155" s="7" t="s">
        <v>416</v>
      </c>
      <c r="B155" s="8" t="s">
        <v>163</v>
      </c>
      <c r="C155" s="8" t="s">
        <v>338</v>
      </c>
      <c r="D155" s="8" t="s">
        <v>737</v>
      </c>
      <c r="E155" s="9" t="s">
        <v>711</v>
      </c>
      <c r="F155" s="13">
        <v>1748</v>
      </c>
      <c r="G155" s="11">
        <v>43174</v>
      </c>
      <c r="H155" s="8" t="s">
        <v>430</v>
      </c>
      <c r="N155" s="20">
        <v>43190</v>
      </c>
      <c r="O155" s="12">
        <v>4.5</v>
      </c>
      <c r="P155" s="12">
        <f t="shared" si="5"/>
        <v>7866</v>
      </c>
    </row>
    <row r="156" spans="1:16">
      <c r="A156" s="7" t="s">
        <v>416</v>
      </c>
      <c r="B156" s="8" t="s">
        <v>163</v>
      </c>
      <c r="C156" s="8" t="s">
        <v>338</v>
      </c>
      <c r="D156" s="8" t="s">
        <v>737</v>
      </c>
      <c r="E156" s="9" t="s">
        <v>711</v>
      </c>
      <c r="F156" s="13">
        <v>1792</v>
      </c>
      <c r="G156" s="11">
        <v>43175</v>
      </c>
      <c r="H156" s="8" t="s">
        <v>431</v>
      </c>
      <c r="N156" s="20">
        <v>43190</v>
      </c>
      <c r="O156" s="12">
        <v>4.5</v>
      </c>
      <c r="P156" s="12">
        <f t="shared" si="5"/>
        <v>8064</v>
      </c>
    </row>
    <row r="157" spans="1:16">
      <c r="A157" s="7" t="s">
        <v>416</v>
      </c>
      <c r="B157" s="8" t="s">
        <v>163</v>
      </c>
      <c r="C157" s="8" t="s">
        <v>338</v>
      </c>
      <c r="D157" s="8" t="s">
        <v>737</v>
      </c>
      <c r="E157" s="9" t="s">
        <v>711</v>
      </c>
      <c r="F157" s="13">
        <v>1283</v>
      </c>
      <c r="G157" s="11">
        <v>43182</v>
      </c>
      <c r="H157" s="8" t="s">
        <v>432</v>
      </c>
      <c r="N157" s="20">
        <v>43190</v>
      </c>
      <c r="O157" s="12">
        <v>4.5</v>
      </c>
      <c r="P157" s="12">
        <f t="shared" si="5"/>
        <v>5773.5</v>
      </c>
    </row>
    <row r="158" spans="1:16">
      <c r="A158" s="7" t="s">
        <v>433</v>
      </c>
      <c r="B158" s="8" t="s">
        <v>163</v>
      </c>
      <c r="C158" s="8" t="s">
        <v>338</v>
      </c>
      <c r="D158" s="8" t="s">
        <v>737</v>
      </c>
      <c r="E158" s="9" t="s">
        <v>711</v>
      </c>
      <c r="F158" s="13">
        <v>2756</v>
      </c>
      <c r="G158" s="11">
        <v>43203</v>
      </c>
      <c r="H158" s="8" t="s">
        <v>434</v>
      </c>
      <c r="N158" s="20">
        <v>43223</v>
      </c>
      <c r="O158" s="12">
        <v>4.5</v>
      </c>
      <c r="P158" s="12">
        <f t="shared" si="5"/>
        <v>12402</v>
      </c>
    </row>
    <row r="159" spans="1:16">
      <c r="A159" s="7" t="s">
        <v>433</v>
      </c>
      <c r="B159" s="8" t="s">
        <v>163</v>
      </c>
      <c r="C159" s="8" t="s">
        <v>338</v>
      </c>
      <c r="D159" s="8" t="s">
        <v>737</v>
      </c>
      <c r="E159" s="9" t="s">
        <v>711</v>
      </c>
      <c r="F159" s="13">
        <v>4881</v>
      </c>
      <c r="G159" s="11">
        <v>43207</v>
      </c>
      <c r="H159" s="8" t="s">
        <v>435</v>
      </c>
      <c r="N159" s="20">
        <v>43223</v>
      </c>
      <c r="O159" s="12">
        <v>4.5</v>
      </c>
      <c r="P159" s="12">
        <f t="shared" si="5"/>
        <v>21964.5</v>
      </c>
    </row>
    <row r="160" spans="1:16">
      <c r="A160" s="7" t="s">
        <v>433</v>
      </c>
      <c r="B160" s="8" t="s">
        <v>163</v>
      </c>
      <c r="C160" s="8" t="s">
        <v>338</v>
      </c>
      <c r="D160" s="8" t="s">
        <v>737</v>
      </c>
      <c r="E160" s="9" t="s">
        <v>711</v>
      </c>
      <c r="F160" s="13">
        <v>3198</v>
      </c>
      <c r="G160" s="11">
        <v>43210</v>
      </c>
      <c r="H160" s="8" t="s">
        <v>436</v>
      </c>
      <c r="N160" s="20">
        <v>43223</v>
      </c>
      <c r="O160" s="12">
        <v>4.5</v>
      </c>
      <c r="P160" s="12">
        <f t="shared" si="5"/>
        <v>14391</v>
      </c>
    </row>
    <row r="161" spans="1:16">
      <c r="A161" s="7" t="s">
        <v>433</v>
      </c>
      <c r="B161" s="8" t="s">
        <v>163</v>
      </c>
      <c r="C161" s="8" t="s">
        <v>338</v>
      </c>
      <c r="D161" s="8" t="s">
        <v>737</v>
      </c>
      <c r="E161" s="9" t="s">
        <v>711</v>
      </c>
      <c r="F161" s="13">
        <v>4001</v>
      </c>
      <c r="G161" s="11">
        <v>43220</v>
      </c>
      <c r="H161" s="8" t="s">
        <v>437</v>
      </c>
      <c r="N161" s="20">
        <v>43223</v>
      </c>
      <c r="O161" s="12">
        <v>4.5</v>
      </c>
      <c r="P161" s="12">
        <f t="shared" si="5"/>
        <v>18004.5</v>
      </c>
    </row>
    <row r="162" spans="1:16">
      <c r="A162" s="7" t="s">
        <v>442</v>
      </c>
      <c r="B162" s="8" t="s">
        <v>163</v>
      </c>
      <c r="C162" s="8" t="s">
        <v>338</v>
      </c>
      <c r="D162" s="8" t="s">
        <v>737</v>
      </c>
      <c r="E162" s="9" t="s">
        <v>711</v>
      </c>
      <c r="F162" s="13">
        <v>6151</v>
      </c>
      <c r="G162" s="11">
        <v>43242</v>
      </c>
      <c r="H162" s="8" t="s">
        <v>443</v>
      </c>
      <c r="N162" s="20">
        <v>43281</v>
      </c>
      <c r="O162" s="12">
        <v>4.4000000000000004</v>
      </c>
      <c r="P162" s="12">
        <f t="shared" si="5"/>
        <v>27064.400000000001</v>
      </c>
    </row>
    <row r="163" spans="1:16">
      <c r="A163" s="7" t="s">
        <v>442</v>
      </c>
      <c r="B163" s="8" t="s">
        <v>163</v>
      </c>
      <c r="C163" s="8" t="s">
        <v>338</v>
      </c>
      <c r="D163" s="8" t="s">
        <v>737</v>
      </c>
      <c r="E163" s="9" t="s">
        <v>711</v>
      </c>
      <c r="F163" s="13">
        <v>5902</v>
      </c>
      <c r="G163" s="11">
        <v>43249</v>
      </c>
      <c r="H163" s="8" t="s">
        <v>444</v>
      </c>
      <c r="N163" s="20">
        <v>43281</v>
      </c>
      <c r="O163" s="12">
        <v>4.4000000000000004</v>
      </c>
      <c r="P163" s="12">
        <f t="shared" si="5"/>
        <v>25968.800000000003</v>
      </c>
    </row>
    <row r="164" spans="1:16">
      <c r="A164" s="7" t="s">
        <v>442</v>
      </c>
      <c r="B164" s="8" t="s">
        <v>163</v>
      </c>
      <c r="C164" s="8" t="s">
        <v>338</v>
      </c>
      <c r="D164" s="8" t="s">
        <v>737</v>
      </c>
      <c r="E164" s="9" t="s">
        <v>711</v>
      </c>
      <c r="F164" s="13">
        <v>4005</v>
      </c>
      <c r="G164" s="11">
        <v>43271</v>
      </c>
      <c r="H164" s="8" t="s">
        <v>445</v>
      </c>
      <c r="N164" s="20">
        <v>43281</v>
      </c>
      <c r="O164" s="12">
        <v>4.4000000000000004</v>
      </c>
      <c r="P164" s="12">
        <f t="shared" si="5"/>
        <v>17622</v>
      </c>
    </row>
    <row r="165" spans="1:16">
      <c r="A165" s="7" t="s">
        <v>442</v>
      </c>
      <c r="B165" s="8" t="s">
        <v>163</v>
      </c>
      <c r="C165" s="8" t="s">
        <v>338</v>
      </c>
      <c r="D165" s="8" t="s">
        <v>737</v>
      </c>
      <c r="E165" s="9" t="s">
        <v>711</v>
      </c>
      <c r="F165" s="13">
        <v>7807</v>
      </c>
      <c r="G165" s="11">
        <v>43273</v>
      </c>
      <c r="H165" s="8" t="s">
        <v>446</v>
      </c>
      <c r="N165" s="20">
        <v>43281</v>
      </c>
      <c r="O165" s="12">
        <v>4.4000000000000004</v>
      </c>
      <c r="P165" s="12">
        <f t="shared" si="5"/>
        <v>34350.800000000003</v>
      </c>
    </row>
    <row r="166" spans="1:16">
      <c r="A166" s="7" t="s">
        <v>442</v>
      </c>
      <c r="B166" s="8" t="s">
        <v>163</v>
      </c>
      <c r="C166" s="8" t="s">
        <v>338</v>
      </c>
      <c r="D166" s="8" t="s">
        <v>737</v>
      </c>
      <c r="E166" s="9" t="s">
        <v>711</v>
      </c>
      <c r="F166" s="13">
        <v>3845</v>
      </c>
      <c r="G166" s="11">
        <v>43273</v>
      </c>
      <c r="H166" s="8" t="s">
        <v>447</v>
      </c>
      <c r="N166" s="20">
        <v>43281</v>
      </c>
      <c r="O166" s="12">
        <v>4.4000000000000004</v>
      </c>
      <c r="P166" s="12">
        <f t="shared" si="5"/>
        <v>16918</v>
      </c>
    </row>
    <row r="167" spans="1:16">
      <c r="A167" s="7" t="s">
        <v>442</v>
      </c>
      <c r="B167" s="8" t="s">
        <v>163</v>
      </c>
      <c r="C167" s="8" t="s">
        <v>338</v>
      </c>
      <c r="D167" s="8" t="s">
        <v>737</v>
      </c>
      <c r="E167" s="9" t="s">
        <v>711</v>
      </c>
      <c r="F167" s="13">
        <v>4240</v>
      </c>
      <c r="G167" s="11">
        <v>43276</v>
      </c>
      <c r="H167" s="8" t="s">
        <v>448</v>
      </c>
      <c r="N167" s="20">
        <v>43281</v>
      </c>
      <c r="O167" s="12">
        <v>4.4000000000000004</v>
      </c>
      <c r="P167" s="12">
        <f t="shared" si="5"/>
        <v>18656</v>
      </c>
    </row>
    <row r="168" spans="1:16">
      <c r="A168" s="7" t="s">
        <v>442</v>
      </c>
      <c r="B168" s="8" t="s">
        <v>163</v>
      </c>
      <c r="C168" s="8" t="s">
        <v>338</v>
      </c>
      <c r="D168" s="8" t="s">
        <v>737</v>
      </c>
      <c r="E168" s="9" t="s">
        <v>711</v>
      </c>
      <c r="F168" s="13">
        <v>2259</v>
      </c>
      <c r="G168" s="11">
        <v>43277</v>
      </c>
      <c r="H168" s="8" t="s">
        <v>449</v>
      </c>
      <c r="N168" s="20">
        <v>43281</v>
      </c>
      <c r="O168" s="12">
        <v>4.4000000000000004</v>
      </c>
      <c r="P168" s="12">
        <f t="shared" si="5"/>
        <v>9939.6</v>
      </c>
    </row>
    <row r="169" spans="1:16">
      <c r="A169" s="7" t="s">
        <v>442</v>
      </c>
      <c r="B169" s="8" t="s">
        <v>163</v>
      </c>
      <c r="C169" s="8" t="s">
        <v>338</v>
      </c>
      <c r="D169" s="8" t="s">
        <v>737</v>
      </c>
      <c r="E169" s="9" t="s">
        <v>711</v>
      </c>
      <c r="F169" s="13">
        <v>1993</v>
      </c>
      <c r="G169" s="11">
        <v>43278</v>
      </c>
      <c r="H169" s="8" t="s">
        <v>450</v>
      </c>
      <c r="N169" s="20">
        <v>43281</v>
      </c>
      <c r="O169" s="12">
        <v>4.4000000000000004</v>
      </c>
      <c r="P169" s="12">
        <f t="shared" si="5"/>
        <v>8769.2000000000007</v>
      </c>
    </row>
    <row r="170" spans="1:16">
      <c r="A170" s="7" t="s">
        <v>442</v>
      </c>
      <c r="B170" s="8" t="s">
        <v>163</v>
      </c>
      <c r="C170" s="8" t="s">
        <v>338</v>
      </c>
      <c r="D170" s="8" t="s">
        <v>737</v>
      </c>
      <c r="E170" s="9" t="s">
        <v>711</v>
      </c>
      <c r="F170" s="13">
        <v>7248</v>
      </c>
      <c r="G170" s="11">
        <v>43279</v>
      </c>
      <c r="H170" s="8" t="s">
        <v>451</v>
      </c>
      <c r="N170" s="20">
        <v>43281</v>
      </c>
      <c r="O170" s="12">
        <v>4.4000000000000004</v>
      </c>
      <c r="P170" s="12">
        <f t="shared" si="5"/>
        <v>31891.200000000004</v>
      </c>
    </row>
    <row r="171" spans="1:16">
      <c r="A171" s="7" t="s">
        <v>455</v>
      </c>
      <c r="B171" s="8" t="s">
        <v>163</v>
      </c>
      <c r="C171" s="8" t="s">
        <v>338</v>
      </c>
      <c r="D171" s="8" t="s">
        <v>737</v>
      </c>
      <c r="E171" s="9" t="s">
        <v>711</v>
      </c>
      <c r="F171" s="13">
        <v>2559</v>
      </c>
      <c r="G171" s="11">
        <v>43297</v>
      </c>
      <c r="H171" s="8" t="s">
        <v>456</v>
      </c>
      <c r="N171" s="20">
        <v>43312</v>
      </c>
      <c r="O171" s="12">
        <v>4.4000000000000004</v>
      </c>
      <c r="P171" s="12">
        <f t="shared" si="5"/>
        <v>11259.6</v>
      </c>
    </row>
    <row r="172" spans="1:16">
      <c r="A172" s="7" t="s">
        <v>455</v>
      </c>
      <c r="B172" s="8" t="s">
        <v>163</v>
      </c>
      <c r="C172" s="8" t="s">
        <v>338</v>
      </c>
      <c r="D172" s="8" t="s">
        <v>737</v>
      </c>
      <c r="E172" s="9" t="s">
        <v>711</v>
      </c>
      <c r="F172" s="13">
        <v>6341</v>
      </c>
      <c r="G172" s="11">
        <v>43304</v>
      </c>
      <c r="H172" s="8" t="s">
        <v>457</v>
      </c>
      <c r="N172" s="20">
        <v>43312</v>
      </c>
      <c r="O172" s="12">
        <v>4.4000000000000004</v>
      </c>
      <c r="P172" s="12">
        <f t="shared" si="5"/>
        <v>27900.400000000001</v>
      </c>
    </row>
    <row r="173" spans="1:16">
      <c r="A173" s="7" t="s">
        <v>455</v>
      </c>
      <c r="B173" s="8" t="s">
        <v>163</v>
      </c>
      <c r="C173" s="8" t="s">
        <v>338</v>
      </c>
      <c r="D173" s="8" t="s">
        <v>737</v>
      </c>
      <c r="E173" s="9" t="s">
        <v>711</v>
      </c>
      <c r="F173" s="13">
        <v>3011</v>
      </c>
      <c r="G173" s="11">
        <v>43308</v>
      </c>
      <c r="H173" s="8" t="s">
        <v>458</v>
      </c>
      <c r="N173" s="20">
        <v>43312</v>
      </c>
      <c r="O173" s="12">
        <v>4.4000000000000004</v>
      </c>
      <c r="P173" s="12">
        <f t="shared" si="5"/>
        <v>13248.400000000001</v>
      </c>
    </row>
    <row r="174" spans="1:16">
      <c r="A174" s="7" t="s">
        <v>455</v>
      </c>
      <c r="B174" s="8" t="s">
        <v>163</v>
      </c>
      <c r="C174" s="8" t="s">
        <v>338</v>
      </c>
      <c r="D174" s="8" t="s">
        <v>737</v>
      </c>
      <c r="E174" s="9" t="s">
        <v>711</v>
      </c>
      <c r="F174" s="13">
        <v>4455</v>
      </c>
      <c r="G174" s="11">
        <v>43308</v>
      </c>
      <c r="H174" s="8" t="s">
        <v>459</v>
      </c>
      <c r="N174" s="20">
        <v>43312</v>
      </c>
      <c r="O174" s="12">
        <v>4.4000000000000004</v>
      </c>
      <c r="P174" s="12">
        <f t="shared" si="5"/>
        <v>19602</v>
      </c>
    </row>
    <row r="175" spans="1:16">
      <c r="A175" s="7" t="s">
        <v>460</v>
      </c>
      <c r="B175" s="8" t="s">
        <v>163</v>
      </c>
      <c r="C175" s="8" t="s">
        <v>338</v>
      </c>
      <c r="D175" s="8" t="s">
        <v>737</v>
      </c>
      <c r="E175" s="9" t="s">
        <v>711</v>
      </c>
      <c r="F175" s="13">
        <v>5677</v>
      </c>
      <c r="G175" s="11">
        <v>43315</v>
      </c>
      <c r="H175" s="8" t="s">
        <v>461</v>
      </c>
      <c r="N175" s="20">
        <v>43326</v>
      </c>
      <c r="O175" s="12">
        <v>4.4000000000000004</v>
      </c>
      <c r="P175" s="12">
        <f t="shared" si="5"/>
        <v>24978.800000000003</v>
      </c>
    </row>
    <row r="176" spans="1:16">
      <c r="A176" s="7" t="s">
        <v>460</v>
      </c>
      <c r="B176" s="8" t="s">
        <v>163</v>
      </c>
      <c r="C176" s="8" t="s">
        <v>338</v>
      </c>
      <c r="D176" s="8" t="s">
        <v>737</v>
      </c>
      <c r="E176" s="9" t="s">
        <v>711</v>
      </c>
      <c r="F176" s="13">
        <v>1289</v>
      </c>
      <c r="G176" s="11">
        <v>43320</v>
      </c>
      <c r="H176" s="8" t="s">
        <v>462</v>
      </c>
      <c r="N176" s="20">
        <v>43326</v>
      </c>
      <c r="O176" s="12">
        <v>4.4000000000000004</v>
      </c>
      <c r="P176" s="12">
        <f t="shared" si="5"/>
        <v>5671.6</v>
      </c>
    </row>
    <row r="177" spans="1:16">
      <c r="A177" s="7" t="s">
        <v>460</v>
      </c>
      <c r="B177" s="8" t="s">
        <v>163</v>
      </c>
      <c r="C177" s="8" t="s">
        <v>338</v>
      </c>
      <c r="D177" s="8" t="s">
        <v>737</v>
      </c>
      <c r="E177" s="9" t="s">
        <v>711</v>
      </c>
      <c r="F177" s="13">
        <v>4241</v>
      </c>
      <c r="G177" s="11">
        <v>43325</v>
      </c>
      <c r="H177" s="8" t="s">
        <v>463</v>
      </c>
      <c r="N177" s="20">
        <v>43326</v>
      </c>
      <c r="O177" s="12">
        <v>4.4000000000000004</v>
      </c>
      <c r="P177" s="12">
        <f t="shared" si="5"/>
        <v>18660.400000000001</v>
      </c>
    </row>
    <row r="178" spans="1:16">
      <c r="A178" s="7" t="s">
        <v>460</v>
      </c>
      <c r="B178" s="8" t="s">
        <v>163</v>
      </c>
      <c r="C178" s="8" t="s">
        <v>338</v>
      </c>
      <c r="D178" s="8" t="s">
        <v>737</v>
      </c>
      <c r="E178" s="9" t="s">
        <v>711</v>
      </c>
      <c r="F178" s="13">
        <v>5530</v>
      </c>
      <c r="G178" s="11">
        <v>43326</v>
      </c>
      <c r="H178" s="8" t="s">
        <v>464</v>
      </c>
      <c r="N178" s="20">
        <v>43326</v>
      </c>
      <c r="O178" s="12">
        <v>4.4000000000000004</v>
      </c>
      <c r="P178" s="12">
        <f t="shared" si="5"/>
        <v>24332.000000000004</v>
      </c>
    </row>
    <row r="179" spans="1:16">
      <c r="A179" s="7" t="s">
        <v>465</v>
      </c>
      <c r="B179" s="8" t="s">
        <v>163</v>
      </c>
      <c r="C179" s="8" t="s">
        <v>338</v>
      </c>
      <c r="D179" s="8" t="s">
        <v>737</v>
      </c>
      <c r="E179" s="9" t="s">
        <v>711</v>
      </c>
      <c r="F179" s="13">
        <v>2022</v>
      </c>
      <c r="G179" s="11">
        <v>43328</v>
      </c>
      <c r="H179" s="8" t="s">
        <v>466</v>
      </c>
      <c r="N179" s="20">
        <v>43343</v>
      </c>
      <c r="O179" s="12">
        <v>4.4000000000000004</v>
      </c>
      <c r="P179" s="12">
        <f t="shared" si="5"/>
        <v>8896.8000000000011</v>
      </c>
    </row>
    <row r="180" spans="1:16">
      <c r="A180" s="7" t="s">
        <v>465</v>
      </c>
      <c r="B180" s="8" t="s">
        <v>163</v>
      </c>
      <c r="C180" s="8" t="s">
        <v>338</v>
      </c>
      <c r="D180" s="8" t="s">
        <v>737</v>
      </c>
      <c r="E180" s="9" t="s">
        <v>711</v>
      </c>
      <c r="F180" s="13">
        <v>-2022</v>
      </c>
      <c r="G180" s="11">
        <v>43328</v>
      </c>
      <c r="H180" s="8" t="s">
        <v>475</v>
      </c>
      <c r="N180" s="20">
        <v>43343</v>
      </c>
      <c r="O180" s="12">
        <v>4.4000000000000004</v>
      </c>
      <c r="P180" s="12">
        <f t="shared" si="5"/>
        <v>-8896.8000000000011</v>
      </c>
    </row>
    <row r="181" spans="1:16">
      <c r="A181" s="7" t="s">
        <v>465</v>
      </c>
      <c r="B181" s="8" t="s">
        <v>163</v>
      </c>
      <c r="C181" s="8" t="s">
        <v>338</v>
      </c>
      <c r="D181" s="8" t="s">
        <v>737</v>
      </c>
      <c r="E181" s="9" t="s">
        <v>711</v>
      </c>
      <c r="F181" s="13">
        <v>2022</v>
      </c>
      <c r="G181" s="11">
        <v>43328</v>
      </c>
      <c r="H181" s="8" t="s">
        <v>484</v>
      </c>
      <c r="N181" s="20">
        <v>43343</v>
      </c>
      <c r="O181" s="12">
        <v>4.3</v>
      </c>
      <c r="P181" s="12">
        <f t="shared" si="5"/>
        <v>8694.6</v>
      </c>
    </row>
    <row r="182" spans="1:16">
      <c r="A182" s="7" t="s">
        <v>465</v>
      </c>
      <c r="B182" s="8" t="s">
        <v>163</v>
      </c>
      <c r="C182" s="8" t="s">
        <v>338</v>
      </c>
      <c r="D182" s="8" t="s">
        <v>737</v>
      </c>
      <c r="E182" s="9" t="s">
        <v>711</v>
      </c>
      <c r="F182" s="13">
        <v>1870</v>
      </c>
      <c r="G182" s="11">
        <v>43329</v>
      </c>
      <c r="H182" s="8" t="s">
        <v>467</v>
      </c>
      <c r="N182" s="20">
        <v>43343</v>
      </c>
      <c r="O182" s="12">
        <v>4.4000000000000004</v>
      </c>
      <c r="P182" s="12">
        <f t="shared" si="5"/>
        <v>8228</v>
      </c>
    </row>
    <row r="183" spans="1:16">
      <c r="A183" s="7" t="s">
        <v>465</v>
      </c>
      <c r="B183" s="8" t="s">
        <v>163</v>
      </c>
      <c r="C183" s="8" t="s">
        <v>338</v>
      </c>
      <c r="D183" s="8" t="s">
        <v>737</v>
      </c>
      <c r="E183" s="9" t="s">
        <v>711</v>
      </c>
      <c r="F183" s="13">
        <v>4684</v>
      </c>
      <c r="G183" s="11">
        <v>43329</v>
      </c>
      <c r="H183" s="8" t="s">
        <v>468</v>
      </c>
      <c r="N183" s="20">
        <v>43343</v>
      </c>
      <c r="O183" s="12">
        <v>4.4000000000000004</v>
      </c>
      <c r="P183" s="12">
        <f t="shared" si="5"/>
        <v>20609.600000000002</v>
      </c>
    </row>
    <row r="184" spans="1:16">
      <c r="A184" s="7" t="s">
        <v>465</v>
      </c>
      <c r="B184" s="8" t="s">
        <v>163</v>
      </c>
      <c r="C184" s="8" t="s">
        <v>338</v>
      </c>
      <c r="D184" s="8" t="s">
        <v>737</v>
      </c>
      <c r="E184" s="9" t="s">
        <v>711</v>
      </c>
      <c r="F184" s="13">
        <v>-1870</v>
      </c>
      <c r="G184" s="11">
        <v>43329</v>
      </c>
      <c r="H184" s="8" t="s">
        <v>476</v>
      </c>
      <c r="N184" s="20">
        <v>43343</v>
      </c>
      <c r="O184" s="12">
        <v>4.4000000000000004</v>
      </c>
      <c r="P184" s="12">
        <f t="shared" si="5"/>
        <v>-8228</v>
      </c>
    </row>
    <row r="185" spans="1:16">
      <c r="A185" s="7" t="s">
        <v>465</v>
      </c>
      <c r="B185" s="8" t="s">
        <v>163</v>
      </c>
      <c r="C185" s="8" t="s">
        <v>338</v>
      </c>
      <c r="D185" s="8" t="s">
        <v>737</v>
      </c>
      <c r="E185" s="9" t="s">
        <v>711</v>
      </c>
      <c r="F185" s="13">
        <v>-4684</v>
      </c>
      <c r="G185" s="11">
        <v>43329</v>
      </c>
      <c r="H185" s="8" t="s">
        <v>477</v>
      </c>
      <c r="N185" s="20">
        <v>43343</v>
      </c>
      <c r="O185" s="12">
        <v>4.4000000000000004</v>
      </c>
      <c r="P185" s="12">
        <f t="shared" si="5"/>
        <v>-20609.600000000002</v>
      </c>
    </row>
    <row r="186" spans="1:16">
      <c r="A186" s="7" t="s">
        <v>465</v>
      </c>
      <c r="B186" s="8" t="s">
        <v>163</v>
      </c>
      <c r="C186" s="8" t="s">
        <v>338</v>
      </c>
      <c r="D186" s="8" t="s">
        <v>737</v>
      </c>
      <c r="E186" s="9" t="s">
        <v>711</v>
      </c>
      <c r="F186" s="13">
        <v>1870</v>
      </c>
      <c r="G186" s="11">
        <v>43329</v>
      </c>
      <c r="H186" s="8" t="s">
        <v>485</v>
      </c>
      <c r="N186" s="20">
        <v>43343</v>
      </c>
      <c r="O186" s="12">
        <v>4.3</v>
      </c>
      <c r="P186" s="12">
        <f t="shared" si="5"/>
        <v>8041</v>
      </c>
    </row>
    <row r="187" spans="1:16">
      <c r="A187" s="7" t="s">
        <v>465</v>
      </c>
      <c r="B187" s="8" t="s">
        <v>163</v>
      </c>
      <c r="C187" s="8" t="s">
        <v>338</v>
      </c>
      <c r="D187" s="8" t="s">
        <v>737</v>
      </c>
      <c r="E187" s="9" t="s">
        <v>711</v>
      </c>
      <c r="F187" s="13">
        <v>4684</v>
      </c>
      <c r="G187" s="11">
        <v>43329</v>
      </c>
      <c r="H187" s="8" t="s">
        <v>486</v>
      </c>
      <c r="N187" s="20">
        <v>43343</v>
      </c>
      <c r="O187" s="12">
        <v>4.3</v>
      </c>
      <c r="P187" s="12">
        <f t="shared" si="5"/>
        <v>20141.2</v>
      </c>
    </row>
    <row r="188" spans="1:16">
      <c r="A188" s="7" t="s">
        <v>465</v>
      </c>
      <c r="B188" s="8" t="s">
        <v>163</v>
      </c>
      <c r="C188" s="8" t="s">
        <v>338</v>
      </c>
      <c r="D188" s="8" t="s">
        <v>737</v>
      </c>
      <c r="E188" s="9" t="s">
        <v>711</v>
      </c>
      <c r="F188" s="13">
        <v>1798</v>
      </c>
      <c r="G188" s="11">
        <v>43330</v>
      </c>
      <c r="H188" s="8" t="s">
        <v>469</v>
      </c>
      <c r="N188" s="20">
        <v>43343</v>
      </c>
      <c r="O188" s="12">
        <v>4.4000000000000004</v>
      </c>
      <c r="P188" s="12">
        <f t="shared" si="5"/>
        <v>7911.2000000000007</v>
      </c>
    </row>
    <row r="189" spans="1:16">
      <c r="A189" s="7" t="s">
        <v>465</v>
      </c>
      <c r="B189" s="8" t="s">
        <v>163</v>
      </c>
      <c r="C189" s="8" t="s">
        <v>338</v>
      </c>
      <c r="D189" s="8" t="s">
        <v>737</v>
      </c>
      <c r="E189" s="9" t="s">
        <v>711</v>
      </c>
      <c r="F189" s="13">
        <v>-1798</v>
      </c>
      <c r="G189" s="11">
        <v>43330</v>
      </c>
      <c r="H189" s="8" t="s">
        <v>478</v>
      </c>
      <c r="N189" s="20">
        <v>43343</v>
      </c>
      <c r="O189" s="12">
        <v>4.4000000000000004</v>
      </c>
      <c r="P189" s="12">
        <f t="shared" si="5"/>
        <v>-7911.2000000000007</v>
      </c>
    </row>
    <row r="190" spans="1:16">
      <c r="A190" s="7" t="s">
        <v>465</v>
      </c>
      <c r="B190" s="8" t="s">
        <v>163</v>
      </c>
      <c r="C190" s="8" t="s">
        <v>338</v>
      </c>
      <c r="D190" s="8" t="s">
        <v>737</v>
      </c>
      <c r="E190" s="9" t="s">
        <v>711</v>
      </c>
      <c r="F190" s="13">
        <v>1798</v>
      </c>
      <c r="G190" s="11">
        <v>43330</v>
      </c>
      <c r="H190" s="8" t="s">
        <v>487</v>
      </c>
      <c r="N190" s="20">
        <v>43343</v>
      </c>
      <c r="O190" s="12">
        <v>4.3</v>
      </c>
      <c r="P190" s="12">
        <f t="shared" si="5"/>
        <v>7731.4</v>
      </c>
    </row>
    <row r="191" spans="1:16">
      <c r="A191" s="7" t="s">
        <v>465</v>
      </c>
      <c r="B191" s="8" t="s">
        <v>163</v>
      </c>
      <c r="C191" s="8" t="s">
        <v>338</v>
      </c>
      <c r="D191" s="8" t="s">
        <v>737</v>
      </c>
      <c r="E191" s="9" t="s">
        <v>711</v>
      </c>
      <c r="F191" s="13">
        <v>4303</v>
      </c>
      <c r="G191" s="11">
        <v>43332</v>
      </c>
      <c r="H191" s="8" t="s">
        <v>470</v>
      </c>
      <c r="N191" s="20">
        <v>43343</v>
      </c>
      <c r="O191" s="12">
        <v>4.4000000000000004</v>
      </c>
      <c r="P191" s="12">
        <f t="shared" si="5"/>
        <v>18933.2</v>
      </c>
    </row>
    <row r="192" spans="1:16">
      <c r="A192" s="7" t="s">
        <v>465</v>
      </c>
      <c r="B192" s="8" t="s">
        <v>163</v>
      </c>
      <c r="C192" s="8" t="s">
        <v>338</v>
      </c>
      <c r="D192" s="8" t="s">
        <v>737</v>
      </c>
      <c r="E192" s="9" t="s">
        <v>711</v>
      </c>
      <c r="F192" s="13">
        <v>3237</v>
      </c>
      <c r="G192" s="11">
        <v>43332</v>
      </c>
      <c r="H192" s="8" t="s">
        <v>471</v>
      </c>
      <c r="N192" s="20">
        <v>43343</v>
      </c>
      <c r="O192" s="12">
        <v>4.4000000000000004</v>
      </c>
      <c r="P192" s="12">
        <f t="shared" si="5"/>
        <v>14242.800000000001</v>
      </c>
    </row>
    <row r="193" spans="1:16">
      <c r="A193" s="7" t="s">
        <v>465</v>
      </c>
      <c r="B193" s="8" t="s">
        <v>163</v>
      </c>
      <c r="C193" s="8" t="s">
        <v>338</v>
      </c>
      <c r="D193" s="8" t="s">
        <v>737</v>
      </c>
      <c r="E193" s="9" t="s">
        <v>711</v>
      </c>
      <c r="F193" s="13">
        <v>-4303</v>
      </c>
      <c r="G193" s="11">
        <v>43332</v>
      </c>
      <c r="H193" s="8" t="s">
        <v>479</v>
      </c>
      <c r="N193" s="20">
        <v>43343</v>
      </c>
      <c r="O193" s="12">
        <v>4.4000000000000004</v>
      </c>
      <c r="P193" s="12">
        <f t="shared" si="5"/>
        <v>-18933.2</v>
      </c>
    </row>
    <row r="194" spans="1:16">
      <c r="A194" s="7" t="s">
        <v>465</v>
      </c>
      <c r="B194" s="8" t="s">
        <v>163</v>
      </c>
      <c r="C194" s="8" t="s">
        <v>338</v>
      </c>
      <c r="D194" s="8" t="s">
        <v>737</v>
      </c>
      <c r="E194" s="9" t="s">
        <v>711</v>
      </c>
      <c r="F194" s="13">
        <v>-3237</v>
      </c>
      <c r="G194" s="11">
        <v>43332</v>
      </c>
      <c r="H194" s="8" t="s">
        <v>480</v>
      </c>
      <c r="N194" s="20">
        <v>43343</v>
      </c>
      <c r="O194" s="12">
        <v>4.4000000000000004</v>
      </c>
      <c r="P194" s="12">
        <f t="shared" si="5"/>
        <v>-14242.800000000001</v>
      </c>
    </row>
    <row r="195" spans="1:16">
      <c r="A195" s="7" t="s">
        <v>465</v>
      </c>
      <c r="B195" s="8" t="s">
        <v>163</v>
      </c>
      <c r="C195" s="8" t="s">
        <v>338</v>
      </c>
      <c r="D195" s="8" t="s">
        <v>737</v>
      </c>
      <c r="E195" s="9" t="s">
        <v>711</v>
      </c>
      <c r="F195" s="13">
        <v>4303</v>
      </c>
      <c r="G195" s="11">
        <v>43332</v>
      </c>
      <c r="H195" s="8" t="s">
        <v>488</v>
      </c>
      <c r="N195" s="20">
        <v>43343</v>
      </c>
      <c r="O195" s="12">
        <v>4.3</v>
      </c>
      <c r="P195" s="12">
        <f t="shared" si="5"/>
        <v>18502.899999999998</v>
      </c>
    </row>
    <row r="196" spans="1:16">
      <c r="A196" s="7" t="s">
        <v>465</v>
      </c>
      <c r="B196" s="8" t="s">
        <v>163</v>
      </c>
      <c r="C196" s="8" t="s">
        <v>338</v>
      </c>
      <c r="D196" s="8" t="s">
        <v>737</v>
      </c>
      <c r="E196" s="9" t="s">
        <v>711</v>
      </c>
      <c r="F196" s="13">
        <v>3237</v>
      </c>
      <c r="G196" s="11">
        <v>43332</v>
      </c>
      <c r="H196" s="8" t="s">
        <v>489</v>
      </c>
      <c r="N196" s="20">
        <v>43343</v>
      </c>
      <c r="O196" s="12">
        <v>4.3</v>
      </c>
      <c r="P196" s="12">
        <f t="shared" si="5"/>
        <v>13919.099999999999</v>
      </c>
    </row>
    <row r="197" spans="1:16">
      <c r="A197" s="7" t="s">
        <v>493</v>
      </c>
      <c r="B197" s="8" t="s">
        <v>163</v>
      </c>
      <c r="C197" s="8" t="s">
        <v>338</v>
      </c>
      <c r="D197" s="8" t="s">
        <v>737</v>
      </c>
      <c r="E197" s="9" t="s">
        <v>711</v>
      </c>
      <c r="F197" s="13">
        <v>2939</v>
      </c>
      <c r="G197" s="11">
        <v>43339</v>
      </c>
      <c r="H197" s="8" t="s">
        <v>494</v>
      </c>
      <c r="N197" s="20">
        <v>43343</v>
      </c>
      <c r="O197" s="12">
        <v>4.0999999999999996</v>
      </c>
      <c r="P197" s="12">
        <f t="shared" si="5"/>
        <v>12049.9</v>
      </c>
    </row>
    <row r="198" spans="1:16">
      <c r="A198" s="7" t="s">
        <v>493</v>
      </c>
      <c r="B198" s="8" t="s">
        <v>163</v>
      </c>
      <c r="C198" s="8" t="s">
        <v>338</v>
      </c>
      <c r="D198" s="8" t="s">
        <v>737</v>
      </c>
      <c r="E198" s="9" t="s">
        <v>711</v>
      </c>
      <c r="F198" s="13">
        <v>3694</v>
      </c>
      <c r="G198" s="11">
        <v>43339</v>
      </c>
      <c r="H198" s="8" t="s">
        <v>495</v>
      </c>
      <c r="N198" s="20">
        <v>43343</v>
      </c>
      <c r="O198" s="12">
        <v>4.0999999999999996</v>
      </c>
      <c r="P198" s="12">
        <f t="shared" si="5"/>
        <v>15145.399999999998</v>
      </c>
    </row>
    <row r="199" spans="1:16">
      <c r="A199" s="7" t="s">
        <v>493</v>
      </c>
      <c r="B199" s="8" t="s">
        <v>163</v>
      </c>
      <c r="C199" s="8" t="s">
        <v>338</v>
      </c>
      <c r="D199" s="8" t="s">
        <v>737</v>
      </c>
      <c r="E199" s="9" t="s">
        <v>711</v>
      </c>
      <c r="F199" s="13">
        <v>5285</v>
      </c>
      <c r="G199" s="11">
        <v>43339</v>
      </c>
      <c r="H199" s="8" t="s">
        <v>496</v>
      </c>
      <c r="N199" s="20">
        <v>43343</v>
      </c>
      <c r="O199" s="12">
        <v>4.0999999999999996</v>
      </c>
      <c r="P199" s="12">
        <f t="shared" si="5"/>
        <v>21668.499999999996</v>
      </c>
    </row>
    <row r="200" spans="1:16">
      <c r="A200" s="7" t="s">
        <v>465</v>
      </c>
      <c r="B200" s="8" t="s">
        <v>163</v>
      </c>
      <c r="C200" s="8" t="s">
        <v>338</v>
      </c>
      <c r="D200" s="8" t="s">
        <v>737</v>
      </c>
      <c r="E200" s="9" t="s">
        <v>711</v>
      </c>
      <c r="F200" s="13">
        <v>2072</v>
      </c>
      <c r="G200" s="11">
        <v>43342</v>
      </c>
      <c r="H200" s="8" t="s">
        <v>472</v>
      </c>
      <c r="N200" s="20">
        <v>43343</v>
      </c>
      <c r="O200" s="12">
        <v>4.4000000000000004</v>
      </c>
      <c r="P200" s="12">
        <f t="shared" si="5"/>
        <v>9116.8000000000011</v>
      </c>
    </row>
    <row r="201" spans="1:16">
      <c r="A201" s="7" t="s">
        <v>465</v>
      </c>
      <c r="B201" s="8" t="s">
        <v>163</v>
      </c>
      <c r="C201" s="8" t="s">
        <v>338</v>
      </c>
      <c r="D201" s="8" t="s">
        <v>737</v>
      </c>
      <c r="E201" s="9" t="s">
        <v>711</v>
      </c>
      <c r="F201" s="13">
        <v>-2072</v>
      </c>
      <c r="G201" s="11">
        <v>43342</v>
      </c>
      <c r="H201" s="8" t="s">
        <v>481</v>
      </c>
      <c r="N201" s="20">
        <v>43343</v>
      </c>
      <c r="O201" s="12">
        <v>4.4000000000000004</v>
      </c>
      <c r="P201" s="12">
        <f t="shared" si="5"/>
        <v>-9116.8000000000011</v>
      </c>
    </row>
    <row r="202" spans="1:16">
      <c r="A202" s="7" t="s">
        <v>465</v>
      </c>
      <c r="B202" s="8" t="s">
        <v>163</v>
      </c>
      <c r="C202" s="8" t="s">
        <v>338</v>
      </c>
      <c r="D202" s="8" t="s">
        <v>737</v>
      </c>
      <c r="E202" s="9" t="s">
        <v>711</v>
      </c>
      <c r="F202" s="13">
        <v>2072</v>
      </c>
      <c r="G202" s="11">
        <v>43342</v>
      </c>
      <c r="H202" s="8" t="s">
        <v>490</v>
      </c>
      <c r="N202" s="20">
        <v>43343</v>
      </c>
      <c r="O202" s="12">
        <v>4.3</v>
      </c>
      <c r="P202" s="12">
        <f t="shared" si="5"/>
        <v>8909.6</v>
      </c>
    </row>
    <row r="203" spans="1:16">
      <c r="A203" s="7" t="s">
        <v>465</v>
      </c>
      <c r="B203" s="8" t="s">
        <v>163</v>
      </c>
      <c r="C203" s="8" t="s">
        <v>338</v>
      </c>
      <c r="D203" s="8" t="s">
        <v>737</v>
      </c>
      <c r="E203" s="9" t="s">
        <v>711</v>
      </c>
      <c r="F203" s="13">
        <v>1986</v>
      </c>
      <c r="G203" s="11">
        <v>43343</v>
      </c>
      <c r="H203" s="8" t="s">
        <v>473</v>
      </c>
      <c r="N203" s="20">
        <v>43343</v>
      </c>
      <c r="O203" s="12">
        <v>4.4000000000000004</v>
      </c>
      <c r="P203" s="12">
        <f t="shared" si="5"/>
        <v>8738.4000000000015</v>
      </c>
    </row>
    <row r="204" spans="1:16">
      <c r="A204" s="7" t="s">
        <v>465</v>
      </c>
      <c r="B204" s="8" t="s">
        <v>163</v>
      </c>
      <c r="C204" s="8" t="s">
        <v>338</v>
      </c>
      <c r="D204" s="8" t="s">
        <v>737</v>
      </c>
      <c r="E204" s="9" t="s">
        <v>711</v>
      </c>
      <c r="F204" s="13">
        <v>6271</v>
      </c>
      <c r="G204" s="11">
        <v>43343</v>
      </c>
      <c r="H204" s="8" t="s">
        <v>474</v>
      </c>
      <c r="N204" s="20">
        <v>43343</v>
      </c>
      <c r="O204" s="12">
        <v>4.4000000000000004</v>
      </c>
      <c r="P204" s="12">
        <f t="shared" si="5"/>
        <v>27592.400000000001</v>
      </c>
    </row>
    <row r="205" spans="1:16">
      <c r="A205" s="7" t="s">
        <v>465</v>
      </c>
      <c r="B205" s="8" t="s">
        <v>163</v>
      </c>
      <c r="C205" s="8" t="s">
        <v>338</v>
      </c>
      <c r="D205" s="8" t="s">
        <v>737</v>
      </c>
      <c r="E205" s="9" t="s">
        <v>711</v>
      </c>
      <c r="F205" s="13">
        <v>-1986</v>
      </c>
      <c r="G205" s="11">
        <v>43343</v>
      </c>
      <c r="H205" s="8" t="s">
        <v>482</v>
      </c>
      <c r="N205" s="20">
        <v>43343</v>
      </c>
      <c r="O205" s="12">
        <v>4.4000000000000004</v>
      </c>
      <c r="P205" s="12">
        <f t="shared" si="5"/>
        <v>-8738.4000000000015</v>
      </c>
    </row>
    <row r="206" spans="1:16">
      <c r="A206" s="7" t="s">
        <v>465</v>
      </c>
      <c r="B206" s="8" t="s">
        <v>163</v>
      </c>
      <c r="C206" s="8" t="s">
        <v>338</v>
      </c>
      <c r="D206" s="8" t="s">
        <v>737</v>
      </c>
      <c r="E206" s="9" t="s">
        <v>711</v>
      </c>
      <c r="F206" s="13">
        <v>-6271</v>
      </c>
      <c r="G206" s="11">
        <v>43343</v>
      </c>
      <c r="H206" s="8" t="s">
        <v>483</v>
      </c>
      <c r="N206" s="20">
        <v>43343</v>
      </c>
      <c r="O206" s="12">
        <v>4.4000000000000004</v>
      </c>
      <c r="P206" s="12">
        <f t="shared" si="5"/>
        <v>-27592.400000000001</v>
      </c>
    </row>
    <row r="207" spans="1:16">
      <c r="A207" s="7" t="s">
        <v>465</v>
      </c>
      <c r="B207" s="8" t="s">
        <v>163</v>
      </c>
      <c r="C207" s="8" t="s">
        <v>338</v>
      </c>
      <c r="D207" s="8" t="s">
        <v>737</v>
      </c>
      <c r="E207" s="9" t="s">
        <v>711</v>
      </c>
      <c r="F207" s="13">
        <v>1986</v>
      </c>
      <c r="G207" s="11">
        <v>43343</v>
      </c>
      <c r="H207" s="8" t="s">
        <v>491</v>
      </c>
      <c r="N207" s="20">
        <v>43343</v>
      </c>
      <c r="O207" s="12">
        <v>4.3</v>
      </c>
      <c r="P207" s="12">
        <f t="shared" si="5"/>
        <v>8539.7999999999993</v>
      </c>
    </row>
    <row r="208" spans="1:16">
      <c r="A208" s="7" t="s">
        <v>465</v>
      </c>
      <c r="B208" s="8" t="s">
        <v>163</v>
      </c>
      <c r="C208" s="8" t="s">
        <v>338</v>
      </c>
      <c r="D208" s="8" t="s">
        <v>737</v>
      </c>
      <c r="E208" s="9" t="s">
        <v>711</v>
      </c>
      <c r="F208" s="13">
        <v>6271</v>
      </c>
      <c r="G208" s="11">
        <v>43343</v>
      </c>
      <c r="H208" s="8" t="s">
        <v>492</v>
      </c>
      <c r="N208" s="20">
        <v>43343</v>
      </c>
      <c r="O208" s="12">
        <v>4.3</v>
      </c>
      <c r="P208" s="12">
        <f t="shared" si="5"/>
        <v>26965.3</v>
      </c>
    </row>
    <row r="209" spans="1:16">
      <c r="A209" s="7" t="s">
        <v>497</v>
      </c>
      <c r="B209" s="8" t="s">
        <v>163</v>
      </c>
      <c r="C209" s="8" t="s">
        <v>338</v>
      </c>
      <c r="D209" s="8" t="s">
        <v>737</v>
      </c>
      <c r="E209" s="9" t="s">
        <v>711</v>
      </c>
      <c r="F209" s="13">
        <v>6927</v>
      </c>
      <c r="G209" s="11">
        <v>43347</v>
      </c>
      <c r="H209" s="8" t="s">
        <v>498</v>
      </c>
      <c r="N209" s="20">
        <v>43373</v>
      </c>
      <c r="O209" s="12">
        <v>4.3</v>
      </c>
      <c r="P209" s="12">
        <f t="shared" si="5"/>
        <v>29786.1</v>
      </c>
    </row>
    <row r="210" spans="1:16">
      <c r="A210" s="7" t="s">
        <v>497</v>
      </c>
      <c r="B210" s="8" t="s">
        <v>163</v>
      </c>
      <c r="C210" s="8" t="s">
        <v>338</v>
      </c>
      <c r="D210" s="8" t="s">
        <v>737</v>
      </c>
      <c r="E210" s="9" t="s">
        <v>711</v>
      </c>
      <c r="F210" s="13">
        <v>4398</v>
      </c>
      <c r="G210" s="11">
        <v>43348</v>
      </c>
      <c r="H210" s="8" t="s">
        <v>499</v>
      </c>
      <c r="N210" s="20">
        <v>43373</v>
      </c>
      <c r="O210" s="12">
        <v>4.3</v>
      </c>
      <c r="P210" s="12">
        <f t="shared" si="5"/>
        <v>18911.399999999998</v>
      </c>
    </row>
    <row r="211" spans="1:16">
      <c r="A211" s="7" t="s">
        <v>497</v>
      </c>
      <c r="B211" s="8" t="s">
        <v>163</v>
      </c>
      <c r="C211" s="8" t="s">
        <v>338</v>
      </c>
      <c r="D211" s="8" t="s">
        <v>737</v>
      </c>
      <c r="E211" s="9" t="s">
        <v>711</v>
      </c>
      <c r="F211" s="13">
        <v>2140</v>
      </c>
      <c r="G211" s="11">
        <v>43355</v>
      </c>
      <c r="H211" s="8" t="s">
        <v>500</v>
      </c>
      <c r="N211" s="20">
        <v>43373</v>
      </c>
      <c r="O211" s="12">
        <v>4.3</v>
      </c>
      <c r="P211" s="12">
        <f t="shared" si="5"/>
        <v>9202</v>
      </c>
    </row>
    <row r="212" spans="1:16">
      <c r="A212" s="7" t="s">
        <v>497</v>
      </c>
      <c r="B212" s="8" t="s">
        <v>163</v>
      </c>
      <c r="C212" s="8" t="s">
        <v>338</v>
      </c>
      <c r="D212" s="8" t="s">
        <v>737</v>
      </c>
      <c r="E212" s="9" t="s">
        <v>711</v>
      </c>
      <c r="F212" s="13">
        <v>2004</v>
      </c>
      <c r="G212" s="11">
        <v>43360</v>
      </c>
      <c r="H212" s="8" t="s">
        <v>501</v>
      </c>
      <c r="N212" s="20">
        <v>43373</v>
      </c>
      <c r="O212" s="12">
        <v>4.3</v>
      </c>
      <c r="P212" s="12">
        <f t="shared" si="5"/>
        <v>8617.1999999999989</v>
      </c>
    </row>
    <row r="213" spans="1:16">
      <c r="A213" s="7" t="s">
        <v>497</v>
      </c>
      <c r="B213" s="8" t="s">
        <v>163</v>
      </c>
      <c r="C213" s="8" t="s">
        <v>338</v>
      </c>
      <c r="D213" s="8" t="s">
        <v>737</v>
      </c>
      <c r="E213" s="9" t="s">
        <v>711</v>
      </c>
      <c r="F213" s="13">
        <v>2000</v>
      </c>
      <c r="G213" s="11">
        <v>43367</v>
      </c>
      <c r="H213" s="8" t="s">
        <v>502</v>
      </c>
      <c r="N213" s="20">
        <v>43373</v>
      </c>
      <c r="O213" s="12">
        <v>4.3</v>
      </c>
      <c r="P213" s="12">
        <f t="shared" ref="P213:P276" si="6">F213*O213</f>
        <v>8600</v>
      </c>
    </row>
    <row r="214" spans="1:16">
      <c r="A214" s="7" t="s">
        <v>497</v>
      </c>
      <c r="B214" s="8" t="s">
        <v>163</v>
      </c>
      <c r="C214" s="8" t="s">
        <v>338</v>
      </c>
      <c r="D214" s="8" t="s">
        <v>737</v>
      </c>
      <c r="E214" s="9" t="s">
        <v>711</v>
      </c>
      <c r="F214" s="13">
        <v>1940</v>
      </c>
      <c r="G214" s="11">
        <v>43368</v>
      </c>
      <c r="H214" s="8" t="s">
        <v>503</v>
      </c>
      <c r="N214" s="20">
        <v>43373</v>
      </c>
      <c r="O214" s="12">
        <v>4.3</v>
      </c>
      <c r="P214" s="12">
        <f t="shared" si="6"/>
        <v>8342</v>
      </c>
    </row>
    <row r="215" spans="1:16">
      <c r="A215" s="7" t="s">
        <v>497</v>
      </c>
      <c r="B215" s="8" t="s">
        <v>163</v>
      </c>
      <c r="C215" s="8" t="s">
        <v>338</v>
      </c>
      <c r="D215" s="8" t="s">
        <v>737</v>
      </c>
      <c r="E215" s="9" t="s">
        <v>711</v>
      </c>
      <c r="F215" s="13">
        <v>2045</v>
      </c>
      <c r="G215" s="11">
        <v>43369</v>
      </c>
      <c r="H215" s="8" t="s">
        <v>504</v>
      </c>
      <c r="N215" s="20">
        <v>43373</v>
      </c>
      <c r="O215" s="12">
        <v>4.3</v>
      </c>
      <c r="P215" s="12">
        <f t="shared" si="6"/>
        <v>8793.5</v>
      </c>
    </row>
    <row r="216" spans="1:16">
      <c r="A216" s="7" t="s">
        <v>497</v>
      </c>
      <c r="B216" s="8" t="s">
        <v>163</v>
      </c>
      <c r="C216" s="8" t="s">
        <v>338</v>
      </c>
      <c r="D216" s="8" t="s">
        <v>737</v>
      </c>
      <c r="E216" s="9" t="s">
        <v>711</v>
      </c>
      <c r="F216" s="13">
        <v>3634</v>
      </c>
      <c r="G216" s="11">
        <v>43369</v>
      </c>
      <c r="H216" s="8" t="s">
        <v>505</v>
      </c>
      <c r="N216" s="20">
        <v>43373</v>
      </c>
      <c r="O216" s="12">
        <v>4.3</v>
      </c>
      <c r="P216" s="12">
        <f t="shared" si="6"/>
        <v>15626.199999999999</v>
      </c>
    </row>
    <row r="217" spans="1:16">
      <c r="A217" s="7" t="s">
        <v>497</v>
      </c>
      <c r="B217" s="8" t="s">
        <v>163</v>
      </c>
      <c r="C217" s="8" t="s">
        <v>338</v>
      </c>
      <c r="D217" s="8" t="s">
        <v>737</v>
      </c>
      <c r="E217" s="9" t="s">
        <v>711</v>
      </c>
      <c r="F217" s="13">
        <v>2212</v>
      </c>
      <c r="G217" s="11">
        <v>43370</v>
      </c>
      <c r="H217" s="8" t="s">
        <v>506</v>
      </c>
      <c r="N217" s="20">
        <v>43373</v>
      </c>
      <c r="O217" s="12">
        <v>4.3</v>
      </c>
      <c r="P217" s="12">
        <f t="shared" si="6"/>
        <v>9511.6</v>
      </c>
    </row>
    <row r="218" spans="1:16">
      <c r="A218" s="7" t="s">
        <v>497</v>
      </c>
      <c r="B218" s="8" t="s">
        <v>163</v>
      </c>
      <c r="C218" s="8" t="s">
        <v>338</v>
      </c>
      <c r="D218" s="8" t="s">
        <v>737</v>
      </c>
      <c r="E218" s="9" t="s">
        <v>711</v>
      </c>
      <c r="F218" s="13">
        <v>727</v>
      </c>
      <c r="G218" s="11">
        <v>43371</v>
      </c>
      <c r="H218" s="8" t="s">
        <v>507</v>
      </c>
      <c r="N218" s="20">
        <v>43373</v>
      </c>
      <c r="O218" s="12">
        <v>4.3</v>
      </c>
      <c r="P218" s="12">
        <f t="shared" si="6"/>
        <v>3126.1</v>
      </c>
    </row>
    <row r="219" spans="1:16">
      <c r="A219" s="7" t="s">
        <v>497</v>
      </c>
      <c r="B219" s="8" t="s">
        <v>163</v>
      </c>
      <c r="C219" s="8" t="s">
        <v>338</v>
      </c>
      <c r="D219" s="8" t="s">
        <v>737</v>
      </c>
      <c r="E219" s="9" t="s">
        <v>711</v>
      </c>
      <c r="F219" s="13">
        <v>2042</v>
      </c>
      <c r="G219" s="11">
        <v>43372</v>
      </c>
      <c r="H219" s="8" t="s">
        <v>508</v>
      </c>
      <c r="N219" s="20">
        <v>43373</v>
      </c>
      <c r="O219" s="12">
        <v>4.3</v>
      </c>
      <c r="P219" s="12">
        <f t="shared" si="6"/>
        <v>8780.6</v>
      </c>
    </row>
    <row r="220" spans="1:16">
      <c r="A220" s="7" t="s">
        <v>509</v>
      </c>
      <c r="B220" s="8" t="s">
        <v>163</v>
      </c>
      <c r="C220" s="8" t="s">
        <v>338</v>
      </c>
      <c r="D220" s="8" t="s">
        <v>737</v>
      </c>
      <c r="E220" s="9" t="s">
        <v>711</v>
      </c>
      <c r="F220" s="13">
        <v>6824</v>
      </c>
      <c r="G220" s="11">
        <v>43374</v>
      </c>
      <c r="H220" s="8" t="s">
        <v>516</v>
      </c>
      <c r="N220" s="20">
        <v>43404</v>
      </c>
      <c r="O220" s="12">
        <v>4.3</v>
      </c>
      <c r="P220" s="12">
        <f t="shared" si="6"/>
        <v>29343.199999999997</v>
      </c>
    </row>
    <row r="221" spans="1:16">
      <c r="A221" s="7" t="s">
        <v>509</v>
      </c>
      <c r="B221" s="8" t="s">
        <v>163</v>
      </c>
      <c r="C221" s="8" t="s">
        <v>338</v>
      </c>
      <c r="D221" s="8" t="s">
        <v>737</v>
      </c>
      <c r="E221" s="9" t="s">
        <v>711</v>
      </c>
      <c r="F221" s="13">
        <v>1338</v>
      </c>
      <c r="G221" s="11">
        <v>43375</v>
      </c>
      <c r="H221" s="8" t="s">
        <v>515</v>
      </c>
      <c r="N221" s="20">
        <v>43404</v>
      </c>
      <c r="O221" s="12">
        <v>4.3</v>
      </c>
      <c r="P221" s="12">
        <f t="shared" si="6"/>
        <v>5753.4</v>
      </c>
    </row>
    <row r="222" spans="1:16">
      <c r="A222" s="7" t="s">
        <v>509</v>
      </c>
      <c r="B222" s="8" t="s">
        <v>163</v>
      </c>
      <c r="C222" s="8" t="s">
        <v>338</v>
      </c>
      <c r="D222" s="8" t="s">
        <v>737</v>
      </c>
      <c r="E222" s="9" t="s">
        <v>711</v>
      </c>
      <c r="F222" s="13">
        <v>4639</v>
      </c>
      <c r="G222" s="11">
        <v>43378</v>
      </c>
      <c r="H222" s="8" t="s">
        <v>514</v>
      </c>
      <c r="N222" s="20">
        <v>43404</v>
      </c>
      <c r="O222" s="12">
        <v>4.3</v>
      </c>
      <c r="P222" s="12">
        <f t="shared" si="6"/>
        <v>19947.7</v>
      </c>
    </row>
    <row r="223" spans="1:16">
      <c r="A223" s="7" t="s">
        <v>509</v>
      </c>
      <c r="B223" s="8" t="s">
        <v>163</v>
      </c>
      <c r="C223" s="8" t="s">
        <v>338</v>
      </c>
      <c r="D223" s="8" t="s">
        <v>737</v>
      </c>
      <c r="E223" s="9" t="s">
        <v>711</v>
      </c>
      <c r="F223" s="13">
        <v>3284</v>
      </c>
      <c r="G223" s="11">
        <v>43389</v>
      </c>
      <c r="H223" s="8" t="s">
        <v>513</v>
      </c>
      <c r="N223" s="20">
        <v>43404</v>
      </c>
      <c r="O223" s="12">
        <v>4.3</v>
      </c>
      <c r="P223" s="12">
        <f t="shared" si="6"/>
        <v>14121.199999999999</v>
      </c>
    </row>
    <row r="224" spans="1:16">
      <c r="A224" s="7" t="s">
        <v>509</v>
      </c>
      <c r="B224" s="8" t="s">
        <v>163</v>
      </c>
      <c r="C224" s="8" t="s">
        <v>338</v>
      </c>
      <c r="D224" s="8" t="s">
        <v>737</v>
      </c>
      <c r="E224" s="9" t="s">
        <v>711</v>
      </c>
      <c r="F224" s="13">
        <v>2127</v>
      </c>
      <c r="G224" s="11">
        <v>43396</v>
      </c>
      <c r="H224" s="8" t="s">
        <v>512</v>
      </c>
      <c r="N224" s="20">
        <v>43404</v>
      </c>
      <c r="O224" s="12">
        <v>4.3</v>
      </c>
      <c r="P224" s="12">
        <f t="shared" si="6"/>
        <v>9146.1</v>
      </c>
    </row>
    <row r="225" spans="1:16">
      <c r="A225" s="7" t="s">
        <v>509</v>
      </c>
      <c r="B225" s="8" t="s">
        <v>163</v>
      </c>
      <c r="C225" s="8" t="s">
        <v>338</v>
      </c>
      <c r="D225" s="8" t="s">
        <v>737</v>
      </c>
      <c r="E225" s="9" t="s">
        <v>711</v>
      </c>
      <c r="F225" s="13">
        <v>4106</v>
      </c>
      <c r="G225" s="11">
        <v>43399</v>
      </c>
      <c r="H225" s="8" t="s">
        <v>511</v>
      </c>
      <c r="N225" s="20">
        <v>43404</v>
      </c>
      <c r="O225" s="12">
        <v>4.3</v>
      </c>
      <c r="P225" s="12">
        <f t="shared" si="6"/>
        <v>17655.8</v>
      </c>
    </row>
    <row r="226" spans="1:16">
      <c r="A226" s="7" t="s">
        <v>509</v>
      </c>
      <c r="B226" s="8" t="s">
        <v>163</v>
      </c>
      <c r="C226" s="8" t="s">
        <v>338</v>
      </c>
      <c r="D226" s="8" t="s">
        <v>737</v>
      </c>
      <c r="E226" s="9" t="s">
        <v>711</v>
      </c>
      <c r="F226" s="13">
        <v>2432</v>
      </c>
      <c r="G226" s="11">
        <v>43400</v>
      </c>
      <c r="H226" s="8" t="s">
        <v>510</v>
      </c>
      <c r="N226" s="20">
        <v>43404</v>
      </c>
      <c r="O226" s="12">
        <v>4.3</v>
      </c>
      <c r="P226" s="12">
        <f t="shared" si="6"/>
        <v>10457.6</v>
      </c>
    </row>
    <row r="227" spans="1:16">
      <c r="A227" s="7" t="s">
        <v>405</v>
      </c>
      <c r="B227" s="8" t="s">
        <v>269</v>
      </c>
      <c r="C227" s="8" t="s">
        <v>338</v>
      </c>
      <c r="D227" s="8" t="s">
        <v>737</v>
      </c>
      <c r="E227" s="9" t="s">
        <v>713</v>
      </c>
      <c r="F227" s="13">
        <v>881</v>
      </c>
      <c r="G227" s="11">
        <v>43105</v>
      </c>
      <c r="H227" s="8" t="s">
        <v>406</v>
      </c>
      <c r="N227" s="20">
        <v>43131</v>
      </c>
      <c r="O227" s="12">
        <v>33</v>
      </c>
      <c r="P227" s="12">
        <f t="shared" si="6"/>
        <v>29073</v>
      </c>
    </row>
    <row r="228" spans="1:16">
      <c r="A228" s="7" t="s">
        <v>405</v>
      </c>
      <c r="B228" s="8" t="s">
        <v>269</v>
      </c>
      <c r="C228" s="8" t="s">
        <v>338</v>
      </c>
      <c r="D228" s="8" t="s">
        <v>737</v>
      </c>
      <c r="E228" s="9" t="s">
        <v>713</v>
      </c>
      <c r="F228" s="13">
        <v>286</v>
      </c>
      <c r="G228" s="11">
        <v>43112</v>
      </c>
      <c r="H228" s="8" t="s">
        <v>407</v>
      </c>
      <c r="N228" s="20">
        <v>43131</v>
      </c>
      <c r="O228" s="12">
        <v>33</v>
      </c>
      <c r="P228" s="12">
        <f t="shared" si="6"/>
        <v>9438</v>
      </c>
    </row>
    <row r="229" spans="1:16">
      <c r="A229" s="7" t="s">
        <v>405</v>
      </c>
      <c r="B229" s="8" t="s">
        <v>269</v>
      </c>
      <c r="C229" s="8" t="s">
        <v>338</v>
      </c>
      <c r="D229" s="8" t="s">
        <v>737</v>
      </c>
      <c r="E229" s="9" t="s">
        <v>713</v>
      </c>
      <c r="F229" s="13">
        <v>1560</v>
      </c>
      <c r="G229" s="11">
        <v>43122</v>
      </c>
      <c r="H229" s="8" t="s">
        <v>408</v>
      </c>
      <c r="N229" s="20">
        <v>43131</v>
      </c>
      <c r="O229" s="12">
        <v>33</v>
      </c>
      <c r="P229" s="12">
        <f t="shared" si="6"/>
        <v>51480</v>
      </c>
    </row>
    <row r="230" spans="1:16">
      <c r="A230" s="7" t="s">
        <v>409</v>
      </c>
      <c r="B230" s="8" t="s">
        <v>269</v>
      </c>
      <c r="C230" s="8" t="s">
        <v>338</v>
      </c>
      <c r="D230" s="8" t="s">
        <v>737</v>
      </c>
      <c r="E230" s="9" t="s">
        <v>713</v>
      </c>
      <c r="F230" s="13">
        <v>2024</v>
      </c>
      <c r="G230" s="11">
        <v>43136</v>
      </c>
      <c r="H230" s="8" t="s">
        <v>410</v>
      </c>
      <c r="N230" s="20">
        <v>43159</v>
      </c>
      <c r="O230" s="12">
        <v>33</v>
      </c>
      <c r="P230" s="12">
        <f t="shared" si="6"/>
        <v>66792</v>
      </c>
    </row>
    <row r="231" spans="1:16">
      <c r="A231" s="7" t="s">
        <v>409</v>
      </c>
      <c r="B231" s="8" t="s">
        <v>269</v>
      </c>
      <c r="C231" s="8" t="s">
        <v>338</v>
      </c>
      <c r="D231" s="8" t="s">
        <v>737</v>
      </c>
      <c r="E231" s="9" t="s">
        <v>713</v>
      </c>
      <c r="F231" s="13">
        <v>1576</v>
      </c>
      <c r="G231" s="11">
        <v>43144</v>
      </c>
      <c r="H231" s="8" t="s">
        <v>411</v>
      </c>
      <c r="N231" s="20">
        <v>43159</v>
      </c>
      <c r="O231" s="12">
        <v>33</v>
      </c>
      <c r="P231" s="12">
        <f t="shared" si="6"/>
        <v>52008</v>
      </c>
    </row>
    <row r="232" spans="1:16">
      <c r="A232" s="7" t="s">
        <v>412</v>
      </c>
      <c r="B232" s="8" t="s">
        <v>269</v>
      </c>
      <c r="C232" s="8" t="s">
        <v>338</v>
      </c>
      <c r="D232" s="8" t="s">
        <v>737</v>
      </c>
      <c r="E232" s="9" t="s">
        <v>713</v>
      </c>
      <c r="F232" s="13">
        <v>325</v>
      </c>
      <c r="G232" s="11">
        <v>43160</v>
      </c>
      <c r="H232" s="8" t="s">
        <v>414</v>
      </c>
      <c r="N232" s="20">
        <v>43190</v>
      </c>
      <c r="O232" s="12">
        <v>33</v>
      </c>
      <c r="P232" s="12">
        <f t="shared" si="6"/>
        <v>10725</v>
      </c>
    </row>
    <row r="233" spans="1:16">
      <c r="A233" s="7" t="s">
        <v>412</v>
      </c>
      <c r="B233" s="8" t="s">
        <v>269</v>
      </c>
      <c r="C233" s="8" t="s">
        <v>338</v>
      </c>
      <c r="D233" s="8" t="s">
        <v>737</v>
      </c>
      <c r="E233" s="9" t="s">
        <v>713</v>
      </c>
      <c r="F233" s="13">
        <v>1798</v>
      </c>
      <c r="G233" s="11">
        <v>43171</v>
      </c>
      <c r="H233" s="8" t="s">
        <v>413</v>
      </c>
      <c r="N233" s="20">
        <v>43190</v>
      </c>
      <c r="O233" s="12">
        <v>33</v>
      </c>
      <c r="P233" s="12">
        <f t="shared" si="6"/>
        <v>59334</v>
      </c>
    </row>
    <row r="234" spans="1:16">
      <c r="A234" s="7" t="s">
        <v>412</v>
      </c>
      <c r="B234" s="8" t="s">
        <v>269</v>
      </c>
      <c r="C234" s="8" t="s">
        <v>338</v>
      </c>
      <c r="D234" s="8" t="s">
        <v>737</v>
      </c>
      <c r="E234" s="9" t="s">
        <v>713</v>
      </c>
      <c r="F234" s="13">
        <v>940</v>
      </c>
      <c r="G234" s="11">
        <v>43182</v>
      </c>
      <c r="H234" s="8" t="s">
        <v>415</v>
      </c>
      <c r="N234" s="20">
        <v>43190</v>
      </c>
      <c r="O234" s="12">
        <v>33</v>
      </c>
      <c r="P234" s="12">
        <f t="shared" si="6"/>
        <v>31020</v>
      </c>
    </row>
    <row r="235" spans="1:16">
      <c r="A235" s="7" t="s">
        <v>440</v>
      </c>
      <c r="B235" s="8" t="s">
        <v>269</v>
      </c>
      <c r="C235" s="8" t="s">
        <v>338</v>
      </c>
      <c r="D235" s="8" t="s">
        <v>737</v>
      </c>
      <c r="E235" s="9" t="s">
        <v>713</v>
      </c>
      <c r="F235" s="13">
        <v>2435</v>
      </c>
      <c r="G235" s="11">
        <v>43273</v>
      </c>
      <c r="H235" s="8" t="s">
        <v>441</v>
      </c>
      <c r="N235" s="20">
        <v>43281</v>
      </c>
      <c r="O235" s="12">
        <v>33</v>
      </c>
      <c r="P235" s="12">
        <f t="shared" si="6"/>
        <v>80355</v>
      </c>
    </row>
    <row r="236" spans="1:16">
      <c r="A236" s="7" t="s">
        <v>531</v>
      </c>
      <c r="B236" s="8" t="s">
        <v>96</v>
      </c>
      <c r="C236" s="8" t="s">
        <v>532</v>
      </c>
      <c r="D236" s="8" t="s">
        <v>723</v>
      </c>
      <c r="E236" s="9" t="s">
        <v>709</v>
      </c>
      <c r="F236" s="13">
        <v>34440</v>
      </c>
      <c r="G236" s="11">
        <v>43103</v>
      </c>
      <c r="H236" s="8" t="s">
        <v>533</v>
      </c>
      <c r="N236" s="20">
        <v>43120</v>
      </c>
      <c r="O236" s="12">
        <v>1.5</v>
      </c>
      <c r="P236" s="12">
        <f t="shared" si="6"/>
        <v>51660</v>
      </c>
    </row>
    <row r="237" spans="1:16">
      <c r="A237" s="7" t="s">
        <v>534</v>
      </c>
      <c r="B237" s="8" t="s">
        <v>96</v>
      </c>
      <c r="C237" s="8" t="s">
        <v>532</v>
      </c>
      <c r="D237" s="8" t="s">
        <v>723</v>
      </c>
      <c r="E237" s="9" t="s">
        <v>709</v>
      </c>
      <c r="F237" s="13">
        <v>34920</v>
      </c>
      <c r="G237" s="11">
        <v>43111</v>
      </c>
      <c r="H237" s="8" t="s">
        <v>535</v>
      </c>
      <c r="N237" s="20">
        <v>43120</v>
      </c>
      <c r="O237" s="12">
        <v>1.5</v>
      </c>
      <c r="P237" s="12">
        <f t="shared" si="6"/>
        <v>52380</v>
      </c>
    </row>
    <row r="238" spans="1:16">
      <c r="A238" s="7" t="s">
        <v>536</v>
      </c>
      <c r="B238" s="8" t="s">
        <v>96</v>
      </c>
      <c r="C238" s="8" t="s">
        <v>532</v>
      </c>
      <c r="D238" s="8" t="s">
        <v>723</v>
      </c>
      <c r="E238" s="9" t="s">
        <v>709</v>
      </c>
      <c r="F238" s="13">
        <v>32600</v>
      </c>
      <c r="G238" s="11">
        <v>43115</v>
      </c>
      <c r="H238" s="8" t="s">
        <v>537</v>
      </c>
      <c r="N238" s="20">
        <v>43120</v>
      </c>
      <c r="O238" s="12">
        <v>1.55</v>
      </c>
      <c r="P238" s="12">
        <f t="shared" si="6"/>
        <v>50530</v>
      </c>
    </row>
    <row r="239" spans="1:16">
      <c r="A239" s="7" t="s">
        <v>538</v>
      </c>
      <c r="B239" s="8" t="s">
        <v>96</v>
      </c>
      <c r="C239" s="8" t="s">
        <v>532</v>
      </c>
      <c r="D239" s="8" t="s">
        <v>723</v>
      </c>
      <c r="E239" s="9" t="s">
        <v>709</v>
      </c>
      <c r="F239" s="13">
        <v>33800</v>
      </c>
      <c r="G239" s="11">
        <v>43118</v>
      </c>
      <c r="H239" s="8" t="s">
        <v>539</v>
      </c>
      <c r="N239" s="20">
        <v>43120</v>
      </c>
      <c r="O239" s="12">
        <v>1.55</v>
      </c>
      <c r="P239" s="12">
        <f t="shared" si="6"/>
        <v>52390</v>
      </c>
    </row>
    <row r="240" spans="1:16">
      <c r="A240" s="7" t="s">
        <v>540</v>
      </c>
      <c r="B240" s="8" t="s">
        <v>96</v>
      </c>
      <c r="C240" s="8" t="s">
        <v>532</v>
      </c>
      <c r="D240" s="8" t="s">
        <v>723</v>
      </c>
      <c r="E240" s="9" t="s">
        <v>709</v>
      </c>
      <c r="F240" s="13">
        <v>37600</v>
      </c>
      <c r="G240" s="11">
        <v>43122</v>
      </c>
      <c r="H240" s="8" t="s">
        <v>541</v>
      </c>
      <c r="N240" s="20">
        <v>43122</v>
      </c>
      <c r="O240" s="12">
        <v>1.55</v>
      </c>
      <c r="P240" s="12">
        <f t="shared" si="6"/>
        <v>58280</v>
      </c>
    </row>
    <row r="241" spans="1:16">
      <c r="A241" s="7" t="s">
        <v>542</v>
      </c>
      <c r="B241" s="8" t="s">
        <v>96</v>
      </c>
      <c r="C241" s="8" t="s">
        <v>532</v>
      </c>
      <c r="D241" s="8" t="s">
        <v>723</v>
      </c>
      <c r="E241" s="9" t="s">
        <v>709</v>
      </c>
      <c r="F241" s="13">
        <v>36280</v>
      </c>
      <c r="G241" s="11">
        <v>43125</v>
      </c>
      <c r="H241" s="8" t="s">
        <v>543</v>
      </c>
      <c r="N241" s="20">
        <v>43125</v>
      </c>
      <c r="O241" s="12">
        <v>1.55</v>
      </c>
      <c r="P241" s="12">
        <f t="shared" si="6"/>
        <v>56234</v>
      </c>
    </row>
    <row r="242" spans="1:16">
      <c r="A242" s="7" t="s">
        <v>544</v>
      </c>
      <c r="B242" s="8" t="s">
        <v>96</v>
      </c>
      <c r="C242" s="8" t="s">
        <v>532</v>
      </c>
      <c r="D242" s="8" t="s">
        <v>723</v>
      </c>
      <c r="E242" s="9" t="s">
        <v>709</v>
      </c>
      <c r="F242" s="13">
        <v>38240</v>
      </c>
      <c r="G242" s="11">
        <v>43129</v>
      </c>
      <c r="H242" s="8" t="s">
        <v>545</v>
      </c>
      <c r="N242" s="20">
        <v>43129</v>
      </c>
      <c r="O242" s="12">
        <v>1.55</v>
      </c>
      <c r="P242" s="12">
        <f t="shared" si="6"/>
        <v>59272</v>
      </c>
    </row>
    <row r="243" spans="1:16">
      <c r="A243" s="7" t="s">
        <v>546</v>
      </c>
      <c r="B243" s="8" t="s">
        <v>96</v>
      </c>
      <c r="C243" s="8" t="s">
        <v>532</v>
      </c>
      <c r="D243" s="8" t="s">
        <v>723</v>
      </c>
      <c r="E243" s="9" t="s">
        <v>709</v>
      </c>
      <c r="F243" s="13">
        <v>35580</v>
      </c>
      <c r="G243" s="11">
        <v>43133</v>
      </c>
      <c r="H243" s="8" t="s">
        <v>547</v>
      </c>
      <c r="N243" s="20">
        <v>43133</v>
      </c>
      <c r="O243" s="12">
        <v>1.55</v>
      </c>
      <c r="P243" s="12">
        <f t="shared" si="6"/>
        <v>55149</v>
      </c>
    </row>
    <row r="244" spans="1:16">
      <c r="A244" s="7" t="s">
        <v>548</v>
      </c>
      <c r="B244" s="8" t="s">
        <v>96</v>
      </c>
      <c r="C244" s="8" t="s">
        <v>532</v>
      </c>
      <c r="D244" s="8" t="s">
        <v>723</v>
      </c>
      <c r="E244" s="9" t="s">
        <v>709</v>
      </c>
      <c r="F244" s="13">
        <v>36360</v>
      </c>
      <c r="G244" s="11">
        <v>43136</v>
      </c>
      <c r="H244" s="8" t="s">
        <v>549</v>
      </c>
      <c r="N244" s="20">
        <v>43136</v>
      </c>
      <c r="O244" s="12">
        <v>1.55</v>
      </c>
      <c r="P244" s="12">
        <f t="shared" si="6"/>
        <v>56358</v>
      </c>
    </row>
    <row r="245" spans="1:16">
      <c r="A245" s="7" t="s">
        <v>552</v>
      </c>
      <c r="B245" s="8" t="s">
        <v>96</v>
      </c>
      <c r="C245" s="8" t="s">
        <v>532</v>
      </c>
      <c r="D245" s="8" t="s">
        <v>723</v>
      </c>
      <c r="E245" s="9" t="s">
        <v>709</v>
      </c>
      <c r="F245" s="13">
        <v>33100</v>
      </c>
      <c r="G245" s="11">
        <v>43139</v>
      </c>
      <c r="H245" s="8" t="s">
        <v>553</v>
      </c>
      <c r="N245" s="20">
        <v>43139</v>
      </c>
      <c r="O245" s="12">
        <v>1.55</v>
      </c>
      <c r="P245" s="12">
        <f t="shared" si="6"/>
        <v>51305</v>
      </c>
    </row>
    <row r="246" spans="1:16">
      <c r="A246" s="7" t="s">
        <v>554</v>
      </c>
      <c r="B246" s="8" t="s">
        <v>96</v>
      </c>
      <c r="C246" s="8" t="s">
        <v>532</v>
      </c>
      <c r="D246" s="8" t="s">
        <v>723</v>
      </c>
      <c r="E246" s="9" t="s">
        <v>709</v>
      </c>
      <c r="F246" s="13">
        <v>31860</v>
      </c>
      <c r="G246" s="11">
        <v>43146</v>
      </c>
      <c r="H246" s="8" t="s">
        <v>555</v>
      </c>
      <c r="N246" s="20">
        <v>43150</v>
      </c>
      <c r="O246" s="12">
        <v>1.55</v>
      </c>
      <c r="P246" s="12">
        <f t="shared" si="6"/>
        <v>49383</v>
      </c>
    </row>
    <row r="247" spans="1:16">
      <c r="A247" s="7" t="s">
        <v>556</v>
      </c>
      <c r="B247" s="8" t="s">
        <v>96</v>
      </c>
      <c r="C247" s="8" t="s">
        <v>532</v>
      </c>
      <c r="D247" s="8" t="s">
        <v>723</v>
      </c>
      <c r="E247" s="9" t="s">
        <v>709</v>
      </c>
      <c r="F247" s="13">
        <v>34120</v>
      </c>
      <c r="G247" s="11">
        <v>43147</v>
      </c>
      <c r="H247" s="8" t="s">
        <v>557</v>
      </c>
      <c r="N247" s="20">
        <v>43150</v>
      </c>
      <c r="O247" s="12">
        <v>1.55</v>
      </c>
      <c r="P247" s="12">
        <f t="shared" si="6"/>
        <v>52886</v>
      </c>
    </row>
    <row r="248" spans="1:16">
      <c r="A248" s="7" t="s">
        <v>558</v>
      </c>
      <c r="B248" s="8" t="s">
        <v>96</v>
      </c>
      <c r="C248" s="8" t="s">
        <v>532</v>
      </c>
      <c r="D248" s="8" t="s">
        <v>723</v>
      </c>
      <c r="E248" s="9" t="s">
        <v>709</v>
      </c>
      <c r="F248" s="13">
        <v>34560</v>
      </c>
      <c r="G248" s="11">
        <v>43153</v>
      </c>
      <c r="H248" s="8" t="s">
        <v>559</v>
      </c>
      <c r="N248" s="20">
        <v>43153</v>
      </c>
      <c r="O248" s="12">
        <v>1.55</v>
      </c>
      <c r="P248" s="12">
        <f t="shared" si="6"/>
        <v>53568</v>
      </c>
    </row>
    <row r="249" spans="1:16">
      <c r="A249" s="7" t="s">
        <v>560</v>
      </c>
      <c r="B249" s="8" t="s">
        <v>96</v>
      </c>
      <c r="C249" s="8" t="s">
        <v>532</v>
      </c>
      <c r="D249" s="8" t="s">
        <v>723</v>
      </c>
      <c r="E249" s="9" t="s">
        <v>709</v>
      </c>
      <c r="F249" s="13">
        <v>35060</v>
      </c>
      <c r="G249" s="11">
        <v>43158</v>
      </c>
      <c r="H249" s="8" t="s">
        <v>561</v>
      </c>
      <c r="N249" s="20">
        <v>43158</v>
      </c>
      <c r="O249" s="12">
        <v>1.55</v>
      </c>
      <c r="P249" s="12">
        <f t="shared" si="6"/>
        <v>54343</v>
      </c>
    </row>
    <row r="250" spans="1:16">
      <c r="A250" s="7" t="s">
        <v>560</v>
      </c>
      <c r="B250" s="8" t="s">
        <v>96</v>
      </c>
      <c r="C250" s="8" t="s">
        <v>532</v>
      </c>
      <c r="D250" s="8" t="s">
        <v>723</v>
      </c>
      <c r="E250" s="9" t="s">
        <v>709</v>
      </c>
      <c r="F250" s="13">
        <v>-35060</v>
      </c>
      <c r="G250" s="11">
        <v>43158</v>
      </c>
      <c r="H250" s="8" t="s">
        <v>562</v>
      </c>
      <c r="N250" s="20">
        <v>43158</v>
      </c>
      <c r="O250" s="12">
        <v>1.55</v>
      </c>
      <c r="P250" s="12">
        <f t="shared" si="6"/>
        <v>-54343</v>
      </c>
    </row>
    <row r="251" spans="1:16">
      <c r="A251" s="7" t="s">
        <v>550</v>
      </c>
      <c r="B251" s="8" t="s">
        <v>269</v>
      </c>
      <c r="C251" s="8" t="s">
        <v>532</v>
      </c>
      <c r="D251" s="8" t="s">
        <v>723</v>
      </c>
      <c r="E251" s="9" t="s">
        <v>713</v>
      </c>
      <c r="F251" s="13">
        <v>531</v>
      </c>
      <c r="G251" s="11">
        <v>43136</v>
      </c>
      <c r="H251" s="8" t="s">
        <v>551</v>
      </c>
      <c r="N251" s="20">
        <v>43138</v>
      </c>
      <c r="O251" s="12">
        <v>32</v>
      </c>
      <c r="P251" s="12">
        <f t="shared" si="6"/>
        <v>16992</v>
      </c>
    </row>
    <row r="252" spans="1:16">
      <c r="A252" s="7" t="s">
        <v>563</v>
      </c>
      <c r="B252" s="8" t="s">
        <v>96</v>
      </c>
      <c r="C252" s="8" t="s">
        <v>564</v>
      </c>
      <c r="D252" s="8" t="s">
        <v>723</v>
      </c>
      <c r="E252" s="9" t="s">
        <v>709</v>
      </c>
      <c r="F252" s="13">
        <v>35060</v>
      </c>
      <c r="G252" s="11">
        <v>43173</v>
      </c>
      <c r="H252" s="8" t="s">
        <v>565</v>
      </c>
      <c r="N252" s="20">
        <v>43180</v>
      </c>
      <c r="O252" s="12">
        <v>1.55</v>
      </c>
      <c r="P252" s="12">
        <f t="shared" si="6"/>
        <v>54343</v>
      </c>
    </row>
    <row r="253" spans="1:16">
      <c r="A253" s="7" t="s">
        <v>566</v>
      </c>
      <c r="B253" s="8" t="s">
        <v>96</v>
      </c>
      <c r="C253" s="8" t="s">
        <v>564</v>
      </c>
      <c r="D253" s="8" t="s">
        <v>723</v>
      </c>
      <c r="E253" s="9" t="s">
        <v>709</v>
      </c>
      <c r="F253" s="13">
        <v>30673</v>
      </c>
      <c r="G253" s="11">
        <v>43173</v>
      </c>
      <c r="H253" s="8" t="s">
        <v>567</v>
      </c>
      <c r="N253" s="20">
        <v>43180</v>
      </c>
      <c r="O253" s="12">
        <v>1.7</v>
      </c>
      <c r="P253" s="12">
        <f t="shared" si="6"/>
        <v>52144.1</v>
      </c>
    </row>
    <row r="254" spans="1:16">
      <c r="A254" s="7" t="s">
        <v>570</v>
      </c>
      <c r="B254" s="8" t="s">
        <v>96</v>
      </c>
      <c r="C254" s="8" t="s">
        <v>564</v>
      </c>
      <c r="D254" s="8" t="s">
        <v>723</v>
      </c>
      <c r="E254" s="9" t="s">
        <v>709</v>
      </c>
      <c r="F254" s="13">
        <v>32440</v>
      </c>
      <c r="G254" s="11">
        <v>43173</v>
      </c>
      <c r="H254" s="8" t="s">
        <v>571</v>
      </c>
      <c r="N254" s="20">
        <v>43180</v>
      </c>
      <c r="O254" s="12">
        <v>1.7</v>
      </c>
      <c r="P254" s="12">
        <f t="shared" si="6"/>
        <v>55148</v>
      </c>
    </row>
    <row r="255" spans="1:16">
      <c r="A255" s="7" t="s">
        <v>572</v>
      </c>
      <c r="B255" s="8" t="s">
        <v>96</v>
      </c>
      <c r="C255" s="8" t="s">
        <v>564</v>
      </c>
      <c r="D255" s="8" t="s">
        <v>723</v>
      </c>
      <c r="E255" s="9" t="s">
        <v>709</v>
      </c>
      <c r="F255" s="13">
        <v>33620</v>
      </c>
      <c r="G255" s="11">
        <v>43173</v>
      </c>
      <c r="H255" s="8" t="s">
        <v>573</v>
      </c>
      <c r="N255" s="20">
        <v>43180</v>
      </c>
      <c r="O255" s="12">
        <v>1.7</v>
      </c>
      <c r="P255" s="12">
        <f t="shared" si="6"/>
        <v>57154</v>
      </c>
    </row>
    <row r="256" spans="1:16">
      <c r="A256" s="7" t="s">
        <v>574</v>
      </c>
      <c r="B256" s="8" t="s">
        <v>96</v>
      </c>
      <c r="C256" s="8" t="s">
        <v>564</v>
      </c>
      <c r="D256" s="8" t="s">
        <v>723</v>
      </c>
      <c r="E256" s="9" t="s">
        <v>709</v>
      </c>
      <c r="F256" s="13">
        <v>29760</v>
      </c>
      <c r="G256" s="11">
        <v>43175</v>
      </c>
      <c r="H256" s="8" t="s">
        <v>575</v>
      </c>
      <c r="N256" s="20">
        <v>43180</v>
      </c>
      <c r="O256" s="12">
        <v>1.7</v>
      </c>
      <c r="P256" s="12">
        <f t="shared" si="6"/>
        <v>50592</v>
      </c>
    </row>
    <row r="257" spans="1:16">
      <c r="A257" s="7" t="s">
        <v>576</v>
      </c>
      <c r="B257" s="8" t="s">
        <v>96</v>
      </c>
      <c r="C257" s="8" t="s">
        <v>564</v>
      </c>
      <c r="D257" s="8" t="s">
        <v>723</v>
      </c>
      <c r="E257" s="9" t="s">
        <v>709</v>
      </c>
      <c r="F257" s="13">
        <v>35900</v>
      </c>
      <c r="G257" s="11">
        <v>43180</v>
      </c>
      <c r="H257" s="8" t="s">
        <v>577</v>
      </c>
      <c r="N257" s="20">
        <v>43180</v>
      </c>
      <c r="O257" s="12">
        <v>1.7</v>
      </c>
      <c r="P257" s="12">
        <f t="shared" si="6"/>
        <v>61030</v>
      </c>
    </row>
    <row r="258" spans="1:16">
      <c r="A258" s="7" t="s">
        <v>578</v>
      </c>
      <c r="B258" s="8" t="s">
        <v>96</v>
      </c>
      <c r="C258" s="8" t="s">
        <v>564</v>
      </c>
      <c r="D258" s="8" t="s">
        <v>723</v>
      </c>
      <c r="E258" s="9" t="s">
        <v>709</v>
      </c>
      <c r="F258" s="13">
        <v>32860</v>
      </c>
      <c r="G258" s="11">
        <v>43185</v>
      </c>
      <c r="H258" s="8" t="s">
        <v>579</v>
      </c>
      <c r="N258" s="20">
        <v>43185</v>
      </c>
      <c r="O258" s="12">
        <v>1.7</v>
      </c>
      <c r="P258" s="12">
        <f t="shared" si="6"/>
        <v>55862</v>
      </c>
    </row>
    <row r="259" spans="1:16">
      <c r="A259" s="7" t="s">
        <v>580</v>
      </c>
      <c r="B259" s="8" t="s">
        <v>96</v>
      </c>
      <c r="C259" s="8" t="s">
        <v>564</v>
      </c>
      <c r="D259" s="8" t="s">
        <v>723</v>
      </c>
      <c r="E259" s="9" t="s">
        <v>709</v>
      </c>
      <c r="F259" s="13">
        <v>36992</v>
      </c>
      <c r="G259" s="11">
        <v>43188</v>
      </c>
      <c r="H259" s="8" t="s">
        <v>581</v>
      </c>
      <c r="N259" s="20">
        <v>43188</v>
      </c>
      <c r="O259" s="12">
        <v>1.7</v>
      </c>
      <c r="P259" s="12">
        <f t="shared" si="6"/>
        <v>62886.400000000001</v>
      </c>
    </row>
    <row r="260" spans="1:16">
      <c r="A260" s="7" t="s">
        <v>584</v>
      </c>
      <c r="B260" s="8" t="s">
        <v>96</v>
      </c>
      <c r="C260" s="8" t="s">
        <v>564</v>
      </c>
      <c r="D260" s="8" t="s">
        <v>723</v>
      </c>
      <c r="E260" s="9" t="s">
        <v>709</v>
      </c>
      <c r="F260" s="13">
        <v>40320</v>
      </c>
      <c r="G260" s="11">
        <v>43195</v>
      </c>
      <c r="H260" s="8" t="s">
        <v>585</v>
      </c>
      <c r="N260" s="20">
        <v>43197</v>
      </c>
      <c r="O260" s="12">
        <v>1.7</v>
      </c>
      <c r="P260" s="12">
        <f t="shared" si="6"/>
        <v>68544</v>
      </c>
    </row>
    <row r="261" spans="1:16">
      <c r="A261" s="7" t="s">
        <v>586</v>
      </c>
      <c r="B261" s="8" t="s">
        <v>96</v>
      </c>
      <c r="C261" s="8" t="s">
        <v>564</v>
      </c>
      <c r="D261" s="8" t="s">
        <v>723</v>
      </c>
      <c r="E261" s="9" t="s">
        <v>709</v>
      </c>
      <c r="F261" s="13">
        <v>35408</v>
      </c>
      <c r="G261" s="11">
        <v>43199</v>
      </c>
      <c r="H261" s="8" t="s">
        <v>587</v>
      </c>
      <c r="N261" s="20">
        <v>43199</v>
      </c>
      <c r="O261" s="12">
        <v>1.7</v>
      </c>
      <c r="P261" s="12">
        <f t="shared" si="6"/>
        <v>60193.599999999999</v>
      </c>
    </row>
    <row r="262" spans="1:16">
      <c r="A262" s="7" t="s">
        <v>590</v>
      </c>
      <c r="B262" s="8" t="s">
        <v>96</v>
      </c>
      <c r="C262" s="8" t="s">
        <v>564</v>
      </c>
      <c r="D262" s="8" t="s">
        <v>723</v>
      </c>
      <c r="E262" s="9" t="s">
        <v>709</v>
      </c>
      <c r="F262" s="13">
        <v>37160</v>
      </c>
      <c r="G262" s="11">
        <v>43202</v>
      </c>
      <c r="H262" s="8" t="s">
        <v>591</v>
      </c>
      <c r="N262" s="20">
        <v>43203</v>
      </c>
      <c r="O262" s="12">
        <v>1.7</v>
      </c>
      <c r="P262" s="12">
        <f t="shared" si="6"/>
        <v>63172</v>
      </c>
    </row>
    <row r="263" spans="1:16">
      <c r="A263" s="7" t="s">
        <v>592</v>
      </c>
      <c r="B263" s="8" t="s">
        <v>96</v>
      </c>
      <c r="C263" s="8" t="s">
        <v>564</v>
      </c>
      <c r="D263" s="8" t="s">
        <v>723</v>
      </c>
      <c r="E263" s="9" t="s">
        <v>709</v>
      </c>
      <c r="F263" s="13">
        <v>35400</v>
      </c>
      <c r="G263" s="11">
        <v>43206</v>
      </c>
      <c r="H263" s="8" t="s">
        <v>593</v>
      </c>
      <c r="N263" s="20">
        <v>43208</v>
      </c>
      <c r="O263" s="12">
        <v>1.7</v>
      </c>
      <c r="P263" s="12">
        <f t="shared" si="6"/>
        <v>60180</v>
      </c>
    </row>
    <row r="264" spans="1:16">
      <c r="A264" s="7" t="s">
        <v>594</v>
      </c>
      <c r="B264" s="8" t="s">
        <v>96</v>
      </c>
      <c r="C264" s="8" t="s">
        <v>564</v>
      </c>
      <c r="D264" s="8" t="s">
        <v>723</v>
      </c>
      <c r="E264" s="9" t="s">
        <v>709</v>
      </c>
      <c r="F264" s="13">
        <v>38160</v>
      </c>
      <c r="G264" s="11">
        <v>43210</v>
      </c>
      <c r="H264" s="8" t="s">
        <v>595</v>
      </c>
      <c r="N264" s="20">
        <v>43210</v>
      </c>
      <c r="O264" s="12">
        <v>1.7</v>
      </c>
      <c r="P264" s="12">
        <f t="shared" si="6"/>
        <v>64872</v>
      </c>
    </row>
    <row r="265" spans="1:16">
      <c r="A265" s="7" t="s">
        <v>596</v>
      </c>
      <c r="B265" s="8" t="s">
        <v>96</v>
      </c>
      <c r="C265" s="8" t="s">
        <v>564</v>
      </c>
      <c r="D265" s="8" t="s">
        <v>723</v>
      </c>
      <c r="E265" s="9" t="s">
        <v>709</v>
      </c>
      <c r="F265" s="13">
        <v>37060</v>
      </c>
      <c r="G265" s="11">
        <v>43217</v>
      </c>
      <c r="H265" s="8" t="s">
        <v>597</v>
      </c>
      <c r="N265" s="20">
        <v>43217</v>
      </c>
      <c r="O265" s="12">
        <v>1.7</v>
      </c>
      <c r="P265" s="12">
        <f t="shared" si="6"/>
        <v>63002</v>
      </c>
    </row>
    <row r="266" spans="1:16">
      <c r="A266" s="7" t="s">
        <v>598</v>
      </c>
      <c r="B266" s="8" t="s">
        <v>96</v>
      </c>
      <c r="C266" s="8" t="s">
        <v>564</v>
      </c>
      <c r="D266" s="8" t="s">
        <v>723</v>
      </c>
      <c r="E266" s="9" t="s">
        <v>709</v>
      </c>
      <c r="F266" s="13">
        <v>33565</v>
      </c>
      <c r="G266" s="11">
        <v>43222</v>
      </c>
      <c r="H266" s="8" t="s">
        <v>599</v>
      </c>
      <c r="N266" s="20">
        <v>43251</v>
      </c>
      <c r="O266" s="12">
        <v>1.7</v>
      </c>
      <c r="P266" s="12">
        <f t="shared" si="6"/>
        <v>57060.5</v>
      </c>
    </row>
    <row r="267" spans="1:16">
      <c r="A267" s="7" t="s">
        <v>603</v>
      </c>
      <c r="B267" s="8" t="s">
        <v>96</v>
      </c>
      <c r="C267" s="8" t="s">
        <v>564</v>
      </c>
      <c r="D267" s="8" t="s">
        <v>723</v>
      </c>
      <c r="E267" s="9" t="s">
        <v>709</v>
      </c>
      <c r="F267" s="13">
        <v>35000</v>
      </c>
      <c r="G267" s="11">
        <v>43227</v>
      </c>
      <c r="H267" s="8" t="s">
        <v>604</v>
      </c>
      <c r="N267" s="20">
        <v>43251</v>
      </c>
      <c r="O267" s="12">
        <v>1.7</v>
      </c>
      <c r="P267" s="12">
        <f t="shared" si="6"/>
        <v>59500</v>
      </c>
    </row>
    <row r="268" spans="1:16">
      <c r="A268" s="7" t="s">
        <v>605</v>
      </c>
      <c r="B268" s="8" t="s">
        <v>96</v>
      </c>
      <c r="C268" s="8" t="s">
        <v>564</v>
      </c>
      <c r="D268" s="8" t="s">
        <v>723</v>
      </c>
      <c r="E268" s="9" t="s">
        <v>709</v>
      </c>
      <c r="F268" s="13">
        <v>30540</v>
      </c>
      <c r="G268" s="11">
        <v>43231</v>
      </c>
      <c r="H268" s="8" t="s">
        <v>606</v>
      </c>
      <c r="N268" s="20">
        <v>43251</v>
      </c>
      <c r="O268" s="12">
        <v>1.7</v>
      </c>
      <c r="P268" s="12">
        <f t="shared" si="6"/>
        <v>51918</v>
      </c>
    </row>
    <row r="269" spans="1:16">
      <c r="A269" s="7" t="s">
        <v>607</v>
      </c>
      <c r="B269" s="8" t="s">
        <v>96</v>
      </c>
      <c r="C269" s="8" t="s">
        <v>564</v>
      </c>
      <c r="D269" s="8" t="s">
        <v>723</v>
      </c>
      <c r="E269" s="9" t="s">
        <v>709</v>
      </c>
      <c r="F269" s="13">
        <v>38380</v>
      </c>
      <c r="G269" s="11">
        <v>43236</v>
      </c>
      <c r="H269" s="8" t="s">
        <v>608</v>
      </c>
      <c r="N269" s="20">
        <v>43251</v>
      </c>
      <c r="O269" s="12">
        <v>1.7</v>
      </c>
      <c r="P269" s="12">
        <f t="shared" si="6"/>
        <v>65246</v>
      </c>
    </row>
    <row r="270" spans="1:16">
      <c r="A270" s="7" t="s">
        <v>609</v>
      </c>
      <c r="B270" s="8" t="s">
        <v>96</v>
      </c>
      <c r="C270" s="8" t="s">
        <v>564</v>
      </c>
      <c r="D270" s="8" t="s">
        <v>723</v>
      </c>
      <c r="E270" s="9" t="s">
        <v>709</v>
      </c>
      <c r="F270" s="13">
        <v>35900</v>
      </c>
      <c r="G270" s="11">
        <v>43283</v>
      </c>
      <c r="H270" s="8" t="s">
        <v>610</v>
      </c>
      <c r="N270" s="20">
        <v>43283</v>
      </c>
      <c r="O270" s="12">
        <v>1.7</v>
      </c>
      <c r="P270" s="12">
        <f t="shared" si="6"/>
        <v>61030</v>
      </c>
    </row>
    <row r="271" spans="1:16">
      <c r="A271" s="7" t="s">
        <v>611</v>
      </c>
      <c r="B271" s="8" t="s">
        <v>96</v>
      </c>
      <c r="C271" s="8" t="s">
        <v>564</v>
      </c>
      <c r="D271" s="8" t="s">
        <v>723</v>
      </c>
      <c r="E271" s="9" t="s">
        <v>709</v>
      </c>
      <c r="F271" s="13">
        <v>41680</v>
      </c>
      <c r="G271" s="11">
        <v>43285</v>
      </c>
      <c r="H271" s="8" t="s">
        <v>612</v>
      </c>
      <c r="N271" s="20">
        <v>43285</v>
      </c>
      <c r="O271" s="12">
        <v>1.7</v>
      </c>
      <c r="P271" s="12">
        <f t="shared" si="6"/>
        <v>70856</v>
      </c>
    </row>
    <row r="272" spans="1:16">
      <c r="A272" s="7" t="s">
        <v>613</v>
      </c>
      <c r="B272" s="8" t="s">
        <v>96</v>
      </c>
      <c r="C272" s="8" t="s">
        <v>564</v>
      </c>
      <c r="D272" s="8" t="s">
        <v>723</v>
      </c>
      <c r="E272" s="9" t="s">
        <v>709</v>
      </c>
      <c r="F272" s="13">
        <v>38960</v>
      </c>
      <c r="G272" s="11">
        <v>43291</v>
      </c>
      <c r="H272" s="8" t="s">
        <v>614</v>
      </c>
      <c r="N272" s="20">
        <v>43291</v>
      </c>
      <c r="O272" s="12">
        <v>1.7</v>
      </c>
      <c r="P272" s="12">
        <f t="shared" si="6"/>
        <v>66232</v>
      </c>
    </row>
    <row r="273" spans="1:16">
      <c r="A273" s="7" t="s">
        <v>615</v>
      </c>
      <c r="B273" s="8" t="s">
        <v>96</v>
      </c>
      <c r="C273" s="8" t="s">
        <v>564</v>
      </c>
      <c r="D273" s="8" t="s">
        <v>723</v>
      </c>
      <c r="E273" s="9" t="s">
        <v>709</v>
      </c>
      <c r="F273" s="13">
        <v>33680</v>
      </c>
      <c r="G273" s="11">
        <v>43298</v>
      </c>
      <c r="H273" s="8" t="s">
        <v>616</v>
      </c>
      <c r="N273" s="20">
        <v>43312</v>
      </c>
      <c r="O273" s="12">
        <v>1.7</v>
      </c>
      <c r="P273" s="12">
        <f t="shared" si="6"/>
        <v>57256</v>
      </c>
    </row>
    <row r="274" spans="1:16">
      <c r="A274" s="7" t="s">
        <v>617</v>
      </c>
      <c r="B274" s="8" t="s">
        <v>96</v>
      </c>
      <c r="C274" s="8" t="s">
        <v>564</v>
      </c>
      <c r="D274" s="8" t="s">
        <v>723</v>
      </c>
      <c r="E274" s="9" t="s">
        <v>709</v>
      </c>
      <c r="F274" s="13">
        <v>35440</v>
      </c>
      <c r="G274" s="11">
        <v>43301</v>
      </c>
      <c r="H274" s="8" t="s">
        <v>618</v>
      </c>
      <c r="N274" s="20">
        <v>43312</v>
      </c>
      <c r="O274" s="12">
        <v>1.7</v>
      </c>
      <c r="P274" s="12">
        <f t="shared" si="6"/>
        <v>60248</v>
      </c>
    </row>
    <row r="275" spans="1:16">
      <c r="A275" s="7" t="s">
        <v>619</v>
      </c>
      <c r="B275" s="8" t="s">
        <v>96</v>
      </c>
      <c r="C275" s="8" t="s">
        <v>564</v>
      </c>
      <c r="D275" s="8" t="s">
        <v>723</v>
      </c>
      <c r="E275" s="9" t="s">
        <v>709</v>
      </c>
      <c r="F275" s="13">
        <v>40300</v>
      </c>
      <c r="G275" s="11">
        <v>43304</v>
      </c>
      <c r="H275" s="8" t="s">
        <v>620</v>
      </c>
      <c r="N275" s="20">
        <v>43304</v>
      </c>
      <c r="O275" s="12">
        <v>1.7</v>
      </c>
      <c r="P275" s="12">
        <f t="shared" si="6"/>
        <v>68510</v>
      </c>
    </row>
    <row r="276" spans="1:16">
      <c r="A276" s="7" t="s">
        <v>621</v>
      </c>
      <c r="B276" s="8" t="s">
        <v>96</v>
      </c>
      <c r="C276" s="8" t="s">
        <v>564</v>
      </c>
      <c r="D276" s="8" t="s">
        <v>723</v>
      </c>
      <c r="E276" s="9" t="s">
        <v>709</v>
      </c>
      <c r="F276" s="13">
        <v>34300</v>
      </c>
      <c r="G276" s="11">
        <v>43348</v>
      </c>
      <c r="H276" s="8" t="s">
        <v>622</v>
      </c>
      <c r="N276" s="20">
        <v>43373</v>
      </c>
      <c r="O276" s="12">
        <v>1.7</v>
      </c>
      <c r="P276" s="12">
        <f t="shared" si="6"/>
        <v>58310</v>
      </c>
    </row>
    <row r="277" spans="1:16">
      <c r="A277" s="7" t="s">
        <v>623</v>
      </c>
      <c r="B277" s="8" t="s">
        <v>96</v>
      </c>
      <c r="C277" s="8" t="s">
        <v>564</v>
      </c>
      <c r="D277" s="8" t="s">
        <v>723</v>
      </c>
      <c r="E277" s="9" t="s">
        <v>709</v>
      </c>
      <c r="F277" s="13">
        <v>37900</v>
      </c>
      <c r="G277" s="11">
        <v>43350</v>
      </c>
      <c r="H277" s="8" t="s">
        <v>624</v>
      </c>
      <c r="N277" s="20">
        <v>43362</v>
      </c>
      <c r="O277" s="12">
        <v>1.7</v>
      </c>
      <c r="P277" s="12">
        <f t="shared" ref="P277:P323" si="7">F277*O277</f>
        <v>64430</v>
      </c>
    </row>
    <row r="278" spans="1:16">
      <c r="A278" s="7" t="s">
        <v>627</v>
      </c>
      <c r="B278" s="8" t="s">
        <v>96</v>
      </c>
      <c r="C278" s="8" t="s">
        <v>564</v>
      </c>
      <c r="D278" s="8" t="s">
        <v>723</v>
      </c>
      <c r="E278" s="9" t="s">
        <v>709</v>
      </c>
      <c r="F278" s="13">
        <v>32940</v>
      </c>
      <c r="G278" s="11">
        <v>43353</v>
      </c>
      <c r="H278" s="8" t="s">
        <v>628</v>
      </c>
      <c r="N278" s="20">
        <v>43362</v>
      </c>
      <c r="O278" s="12">
        <v>1.7</v>
      </c>
      <c r="P278" s="12">
        <f t="shared" si="7"/>
        <v>55998</v>
      </c>
    </row>
    <row r="279" spans="1:16">
      <c r="A279" s="7" t="s">
        <v>625</v>
      </c>
      <c r="B279" s="8" t="s">
        <v>96</v>
      </c>
      <c r="C279" s="8" t="s">
        <v>564</v>
      </c>
      <c r="D279" s="8" t="s">
        <v>723</v>
      </c>
      <c r="E279" s="9" t="s">
        <v>709</v>
      </c>
      <c r="F279" s="13">
        <v>32220</v>
      </c>
      <c r="G279" s="11">
        <v>43356</v>
      </c>
      <c r="H279" s="8" t="s">
        <v>626</v>
      </c>
      <c r="N279" s="20">
        <v>43362</v>
      </c>
      <c r="O279" s="12">
        <v>1.7</v>
      </c>
      <c r="P279" s="12">
        <f t="shared" si="7"/>
        <v>54774</v>
      </c>
    </row>
    <row r="280" spans="1:16">
      <c r="A280" s="7" t="s">
        <v>629</v>
      </c>
      <c r="B280" s="8" t="s">
        <v>96</v>
      </c>
      <c r="C280" s="8" t="s">
        <v>564</v>
      </c>
      <c r="D280" s="8" t="s">
        <v>723</v>
      </c>
      <c r="E280" s="9" t="s">
        <v>709</v>
      </c>
      <c r="F280" s="13">
        <v>34180</v>
      </c>
      <c r="G280" s="11">
        <v>43360</v>
      </c>
      <c r="H280" s="8" t="s">
        <v>630</v>
      </c>
      <c r="N280" s="20">
        <v>43362</v>
      </c>
      <c r="O280" s="12">
        <v>1.7</v>
      </c>
      <c r="P280" s="12">
        <f t="shared" si="7"/>
        <v>58106</v>
      </c>
    </row>
    <row r="281" spans="1:16">
      <c r="A281" s="7" t="s">
        <v>631</v>
      </c>
      <c r="B281" s="8" t="s">
        <v>96</v>
      </c>
      <c r="C281" s="8" t="s">
        <v>564</v>
      </c>
      <c r="D281" s="8" t="s">
        <v>723</v>
      </c>
      <c r="E281" s="9" t="s">
        <v>709</v>
      </c>
      <c r="F281" s="13">
        <v>17160</v>
      </c>
      <c r="G281" s="11">
        <v>43370</v>
      </c>
      <c r="H281" s="8" t="s">
        <v>632</v>
      </c>
      <c r="N281" s="20">
        <v>43370</v>
      </c>
      <c r="O281" s="12">
        <v>1.7</v>
      </c>
      <c r="P281" s="12">
        <f t="shared" si="7"/>
        <v>29172</v>
      </c>
    </row>
    <row r="282" spans="1:16">
      <c r="A282" s="7" t="s">
        <v>635</v>
      </c>
      <c r="B282" s="8" t="s">
        <v>96</v>
      </c>
      <c r="C282" s="8" t="s">
        <v>564</v>
      </c>
      <c r="D282" s="8" t="s">
        <v>723</v>
      </c>
      <c r="E282" s="9" t="s">
        <v>709</v>
      </c>
      <c r="F282" s="13">
        <v>22710</v>
      </c>
      <c r="G282" s="11">
        <v>43385</v>
      </c>
      <c r="H282" s="8" t="s">
        <v>636</v>
      </c>
      <c r="N282" s="20">
        <v>43389</v>
      </c>
      <c r="O282" s="12">
        <v>1.7</v>
      </c>
      <c r="P282" s="12">
        <f t="shared" si="7"/>
        <v>38607</v>
      </c>
    </row>
    <row r="283" spans="1:16">
      <c r="A283" s="7" t="s">
        <v>639</v>
      </c>
      <c r="B283" s="8" t="s">
        <v>96</v>
      </c>
      <c r="C283" s="8" t="s">
        <v>564</v>
      </c>
      <c r="D283" s="8" t="s">
        <v>723</v>
      </c>
      <c r="E283" s="9" t="s">
        <v>709</v>
      </c>
      <c r="F283" s="13">
        <v>29020</v>
      </c>
      <c r="G283" s="11">
        <v>43395</v>
      </c>
      <c r="H283" s="8" t="s">
        <v>640</v>
      </c>
      <c r="N283" s="20">
        <v>43395</v>
      </c>
      <c r="O283" s="12">
        <v>1.7</v>
      </c>
      <c r="P283" s="12">
        <f t="shared" si="7"/>
        <v>49334</v>
      </c>
    </row>
    <row r="284" spans="1:16">
      <c r="A284" s="7" t="s">
        <v>643</v>
      </c>
      <c r="B284" s="8" t="s">
        <v>96</v>
      </c>
      <c r="C284" s="8" t="s">
        <v>564</v>
      </c>
      <c r="D284" s="8" t="s">
        <v>723</v>
      </c>
      <c r="E284" s="9" t="s">
        <v>709</v>
      </c>
      <c r="F284" s="13">
        <v>29505</v>
      </c>
      <c r="G284" s="11">
        <v>43406</v>
      </c>
      <c r="H284" s="8" t="s">
        <v>644</v>
      </c>
      <c r="N284" s="20">
        <v>43410</v>
      </c>
      <c r="O284" s="12">
        <v>1.8</v>
      </c>
      <c r="P284" s="12">
        <f t="shared" si="7"/>
        <v>53109</v>
      </c>
    </row>
    <row r="285" spans="1:16">
      <c r="A285" s="7" t="s">
        <v>645</v>
      </c>
      <c r="B285" s="8" t="s">
        <v>96</v>
      </c>
      <c r="C285" s="8" t="s">
        <v>564</v>
      </c>
      <c r="D285" s="8" t="s">
        <v>723</v>
      </c>
      <c r="E285" s="9" t="s">
        <v>709</v>
      </c>
      <c r="F285" s="13">
        <v>41220</v>
      </c>
      <c r="G285" s="11">
        <v>43418</v>
      </c>
      <c r="H285" s="8" t="s">
        <v>646</v>
      </c>
      <c r="N285" s="20">
        <v>43418</v>
      </c>
      <c r="O285" s="12">
        <v>1.8</v>
      </c>
      <c r="P285" s="12">
        <f t="shared" si="7"/>
        <v>74196</v>
      </c>
    </row>
    <row r="286" spans="1:16">
      <c r="A286" s="7" t="s">
        <v>645</v>
      </c>
      <c r="B286" s="8" t="s">
        <v>96</v>
      </c>
      <c r="C286" s="8" t="s">
        <v>564</v>
      </c>
      <c r="D286" s="8" t="s">
        <v>723</v>
      </c>
      <c r="E286" s="9" t="s">
        <v>709</v>
      </c>
      <c r="F286" s="13">
        <v>-41220</v>
      </c>
      <c r="G286" s="11">
        <v>43418</v>
      </c>
      <c r="H286" s="8" t="s">
        <v>647</v>
      </c>
      <c r="N286" s="20">
        <v>43418</v>
      </c>
      <c r="O286" s="12">
        <v>1.8</v>
      </c>
      <c r="P286" s="12">
        <f t="shared" si="7"/>
        <v>-74196</v>
      </c>
    </row>
    <row r="287" spans="1:16">
      <c r="A287" s="7" t="s">
        <v>645</v>
      </c>
      <c r="B287" s="8" t="s">
        <v>96</v>
      </c>
      <c r="C287" s="8" t="s">
        <v>564</v>
      </c>
      <c r="D287" s="8" t="s">
        <v>723</v>
      </c>
      <c r="E287" s="9" t="s">
        <v>709</v>
      </c>
      <c r="F287" s="13">
        <v>31860</v>
      </c>
      <c r="G287" s="11">
        <v>43418</v>
      </c>
      <c r="H287" s="8" t="s">
        <v>648</v>
      </c>
      <c r="N287" s="20">
        <v>43418</v>
      </c>
      <c r="O287" s="12">
        <v>1.8</v>
      </c>
      <c r="P287" s="12">
        <f t="shared" si="7"/>
        <v>57348</v>
      </c>
    </row>
    <row r="288" spans="1:16">
      <c r="A288" s="7" t="s">
        <v>649</v>
      </c>
      <c r="B288" s="8" t="s">
        <v>96</v>
      </c>
      <c r="C288" s="8" t="s">
        <v>564</v>
      </c>
      <c r="D288" s="8" t="s">
        <v>723</v>
      </c>
      <c r="E288" s="9" t="s">
        <v>709</v>
      </c>
      <c r="F288" s="13">
        <v>37200</v>
      </c>
      <c r="G288" s="11">
        <v>43459</v>
      </c>
      <c r="H288" s="8" t="s">
        <v>650</v>
      </c>
      <c r="N288" s="20">
        <v>43460</v>
      </c>
      <c r="O288" s="12">
        <v>1.8</v>
      </c>
      <c r="P288" s="12">
        <f t="shared" si="7"/>
        <v>66960</v>
      </c>
    </row>
    <row r="289" spans="1:16">
      <c r="A289" s="7" t="s">
        <v>649</v>
      </c>
      <c r="B289" s="8" t="s">
        <v>96</v>
      </c>
      <c r="C289" s="8" t="s">
        <v>564</v>
      </c>
      <c r="D289" s="8" t="s">
        <v>723</v>
      </c>
      <c r="E289" s="9" t="s">
        <v>709</v>
      </c>
      <c r="F289" s="13">
        <v>-37200</v>
      </c>
      <c r="G289" s="11">
        <v>43459</v>
      </c>
      <c r="H289" s="8" t="s">
        <v>651</v>
      </c>
      <c r="N289" s="20">
        <v>43460</v>
      </c>
      <c r="O289" s="12">
        <v>1.8</v>
      </c>
      <c r="P289" s="12">
        <f t="shared" si="7"/>
        <v>-66960</v>
      </c>
    </row>
    <row r="290" spans="1:16">
      <c r="A290" s="7" t="s">
        <v>649</v>
      </c>
      <c r="B290" s="8" t="s">
        <v>96</v>
      </c>
      <c r="C290" s="8" t="s">
        <v>564</v>
      </c>
      <c r="D290" s="8" t="s">
        <v>723</v>
      </c>
      <c r="E290" s="9" t="s">
        <v>709</v>
      </c>
      <c r="F290" s="13">
        <v>37200</v>
      </c>
      <c r="G290" s="11">
        <v>43459</v>
      </c>
      <c r="H290" s="8" t="s">
        <v>652</v>
      </c>
      <c r="N290" s="20">
        <v>43460</v>
      </c>
      <c r="O290" s="12">
        <v>1.95</v>
      </c>
      <c r="P290" s="12">
        <f t="shared" si="7"/>
        <v>72540</v>
      </c>
    </row>
    <row r="291" spans="1:16">
      <c r="A291" s="7" t="s">
        <v>649</v>
      </c>
      <c r="B291" s="8" t="s">
        <v>96</v>
      </c>
      <c r="C291" s="8" t="s">
        <v>564</v>
      </c>
      <c r="D291" s="8" t="s">
        <v>723</v>
      </c>
      <c r="E291" s="9" t="s">
        <v>709</v>
      </c>
      <c r="F291" s="13">
        <v>-37200</v>
      </c>
      <c r="G291" s="11">
        <v>43459</v>
      </c>
      <c r="H291" s="8" t="s">
        <v>653</v>
      </c>
      <c r="N291" s="20">
        <v>43460</v>
      </c>
      <c r="O291" s="12">
        <v>1.95</v>
      </c>
      <c r="P291" s="12">
        <f t="shared" si="7"/>
        <v>-72540</v>
      </c>
    </row>
    <row r="292" spans="1:16">
      <c r="A292" s="7" t="s">
        <v>649</v>
      </c>
      <c r="B292" s="8" t="s">
        <v>96</v>
      </c>
      <c r="C292" s="8" t="s">
        <v>564</v>
      </c>
      <c r="D292" s="8" t="s">
        <v>723</v>
      </c>
      <c r="E292" s="9" t="s">
        <v>709</v>
      </c>
      <c r="F292" s="13">
        <v>34338.46</v>
      </c>
      <c r="G292" s="11">
        <v>43459</v>
      </c>
      <c r="H292" s="8" t="s">
        <v>654</v>
      </c>
      <c r="N292" s="20">
        <v>43460</v>
      </c>
      <c r="O292" s="12">
        <v>1.95</v>
      </c>
      <c r="P292" s="12">
        <f t="shared" si="7"/>
        <v>66959.997000000003</v>
      </c>
    </row>
    <row r="293" spans="1:16">
      <c r="A293" s="7" t="s">
        <v>568</v>
      </c>
      <c r="B293" s="8" t="s">
        <v>163</v>
      </c>
      <c r="C293" s="8" t="s">
        <v>564</v>
      </c>
      <c r="D293" s="8" t="s">
        <v>723</v>
      </c>
      <c r="E293" s="9" t="s">
        <v>711</v>
      </c>
      <c r="F293" s="13">
        <v>3127</v>
      </c>
      <c r="G293" s="11">
        <v>43173</v>
      </c>
      <c r="H293" s="8" t="s">
        <v>569</v>
      </c>
      <c r="N293" s="20">
        <v>43180</v>
      </c>
      <c r="O293" s="12">
        <v>4.4000000000000004</v>
      </c>
      <c r="P293" s="12">
        <f t="shared" si="7"/>
        <v>13758.800000000001</v>
      </c>
    </row>
    <row r="294" spans="1:16">
      <c r="A294" s="7" t="s">
        <v>582</v>
      </c>
      <c r="B294" s="8" t="s">
        <v>163</v>
      </c>
      <c r="C294" s="8" t="s">
        <v>564</v>
      </c>
      <c r="D294" s="8" t="s">
        <v>723</v>
      </c>
      <c r="E294" s="9" t="s">
        <v>711</v>
      </c>
      <c r="F294" s="13">
        <v>928</v>
      </c>
      <c r="G294" s="11">
        <v>43188</v>
      </c>
      <c r="H294" s="8" t="s">
        <v>583</v>
      </c>
      <c r="N294" s="20">
        <v>43192</v>
      </c>
      <c r="O294" s="12">
        <v>4.4000000000000004</v>
      </c>
      <c r="P294" s="12">
        <f t="shared" si="7"/>
        <v>4083.2000000000003</v>
      </c>
    </row>
    <row r="295" spans="1:16">
      <c r="A295" s="7" t="s">
        <v>588</v>
      </c>
      <c r="B295" s="8" t="s">
        <v>163</v>
      </c>
      <c r="C295" s="8" t="s">
        <v>564</v>
      </c>
      <c r="D295" s="8" t="s">
        <v>723</v>
      </c>
      <c r="E295" s="9" t="s">
        <v>711</v>
      </c>
      <c r="F295" s="13">
        <v>2732</v>
      </c>
      <c r="G295" s="11">
        <v>43199</v>
      </c>
      <c r="H295" s="8" t="s">
        <v>589</v>
      </c>
      <c r="N295" s="20">
        <v>43199</v>
      </c>
      <c r="O295" s="12">
        <v>4.4000000000000004</v>
      </c>
      <c r="P295" s="12">
        <f t="shared" si="7"/>
        <v>12020.800000000001</v>
      </c>
    </row>
    <row r="296" spans="1:16">
      <c r="A296" s="7" t="s">
        <v>600</v>
      </c>
      <c r="B296" s="8" t="s">
        <v>601</v>
      </c>
      <c r="C296" s="8" t="s">
        <v>564</v>
      </c>
      <c r="D296" s="8" t="s">
        <v>723</v>
      </c>
      <c r="E296" s="9" t="s">
        <v>711</v>
      </c>
      <c r="F296" s="13">
        <v>1715</v>
      </c>
      <c r="G296" s="11">
        <v>43222</v>
      </c>
      <c r="H296" s="8" t="s">
        <v>602</v>
      </c>
      <c r="N296" s="20">
        <v>43251</v>
      </c>
      <c r="O296" s="12">
        <v>4.4000000000000004</v>
      </c>
      <c r="P296" s="12">
        <f t="shared" si="7"/>
        <v>7546.0000000000009</v>
      </c>
    </row>
    <row r="297" spans="1:16">
      <c r="A297" s="7" t="s">
        <v>633</v>
      </c>
      <c r="B297" s="8" t="s">
        <v>163</v>
      </c>
      <c r="C297" s="8" t="s">
        <v>564</v>
      </c>
      <c r="D297" s="8" t="s">
        <v>723</v>
      </c>
      <c r="E297" s="9" t="s">
        <v>711</v>
      </c>
      <c r="F297" s="13">
        <v>22480</v>
      </c>
      <c r="G297" s="11">
        <v>43370</v>
      </c>
      <c r="H297" s="8" t="s">
        <v>634</v>
      </c>
      <c r="N297" s="20">
        <v>43370</v>
      </c>
      <c r="O297" s="12">
        <v>4.2</v>
      </c>
      <c r="P297" s="12">
        <f t="shared" si="7"/>
        <v>94416</v>
      </c>
    </row>
    <row r="298" spans="1:16">
      <c r="A298" s="7" t="s">
        <v>637</v>
      </c>
      <c r="B298" s="8" t="s">
        <v>163</v>
      </c>
      <c r="C298" s="8" t="s">
        <v>564</v>
      </c>
      <c r="D298" s="8" t="s">
        <v>723</v>
      </c>
      <c r="E298" s="9" t="s">
        <v>711</v>
      </c>
      <c r="F298" s="13">
        <v>10850</v>
      </c>
      <c r="G298" s="11">
        <v>43385</v>
      </c>
      <c r="H298" s="8" t="s">
        <v>638</v>
      </c>
      <c r="N298" s="20">
        <v>43389</v>
      </c>
      <c r="O298" s="12">
        <v>4.2</v>
      </c>
      <c r="P298" s="12">
        <f t="shared" si="7"/>
        <v>45570</v>
      </c>
    </row>
    <row r="299" spans="1:16">
      <c r="A299" s="7" t="s">
        <v>641</v>
      </c>
      <c r="B299" s="8" t="s">
        <v>163</v>
      </c>
      <c r="C299" s="8" t="s">
        <v>564</v>
      </c>
      <c r="D299" s="8" t="s">
        <v>723</v>
      </c>
      <c r="E299" s="9" t="s">
        <v>711</v>
      </c>
      <c r="F299" s="13">
        <v>5780</v>
      </c>
      <c r="G299" s="11">
        <v>43395</v>
      </c>
      <c r="H299" s="8" t="s">
        <v>642</v>
      </c>
      <c r="N299" s="20">
        <v>43395</v>
      </c>
      <c r="O299" s="12">
        <v>4.2</v>
      </c>
      <c r="P299" s="12">
        <f t="shared" si="7"/>
        <v>24276</v>
      </c>
    </row>
    <row r="300" spans="1:16">
      <c r="A300" s="7" t="s">
        <v>655</v>
      </c>
      <c r="B300" s="8" t="s">
        <v>96</v>
      </c>
      <c r="C300" s="8" t="s">
        <v>656</v>
      </c>
      <c r="D300" s="8" t="s">
        <v>724</v>
      </c>
      <c r="E300" s="9" t="s">
        <v>709</v>
      </c>
      <c r="F300" s="13">
        <v>36160</v>
      </c>
      <c r="G300" s="11">
        <v>43173</v>
      </c>
      <c r="H300" s="8" t="s">
        <v>657</v>
      </c>
      <c r="N300" s="20">
        <v>43173</v>
      </c>
      <c r="O300" s="12">
        <v>1.55</v>
      </c>
      <c r="P300" s="12">
        <f t="shared" si="7"/>
        <v>56048</v>
      </c>
    </row>
    <row r="301" spans="1:16">
      <c r="A301" s="7" t="s">
        <v>658</v>
      </c>
      <c r="B301" s="8" t="s">
        <v>96</v>
      </c>
      <c r="C301" s="8" t="s">
        <v>656</v>
      </c>
      <c r="D301" s="8" t="s">
        <v>724</v>
      </c>
      <c r="E301" s="9" t="s">
        <v>709</v>
      </c>
      <c r="F301" s="13">
        <v>32420</v>
      </c>
      <c r="G301" s="11">
        <v>43234</v>
      </c>
      <c r="H301" s="8" t="s">
        <v>659</v>
      </c>
      <c r="N301" s="20">
        <v>43242</v>
      </c>
      <c r="O301" s="12">
        <v>1.65</v>
      </c>
      <c r="P301" s="12">
        <f t="shared" si="7"/>
        <v>53493</v>
      </c>
    </row>
    <row r="302" spans="1:16">
      <c r="A302" s="7" t="s">
        <v>660</v>
      </c>
      <c r="B302" s="8" t="s">
        <v>96</v>
      </c>
      <c r="C302" s="8" t="s">
        <v>656</v>
      </c>
      <c r="D302" s="8" t="s">
        <v>724</v>
      </c>
      <c r="E302" s="9" t="s">
        <v>709</v>
      </c>
      <c r="F302" s="13">
        <v>35740</v>
      </c>
      <c r="G302" s="11">
        <v>43256</v>
      </c>
      <c r="H302" s="8" t="s">
        <v>661</v>
      </c>
      <c r="N302" s="20">
        <v>43259</v>
      </c>
      <c r="O302" s="12">
        <v>1.65</v>
      </c>
      <c r="P302" s="12">
        <f t="shared" si="7"/>
        <v>58971</v>
      </c>
    </row>
    <row r="303" spans="1:16">
      <c r="A303" s="7" t="s">
        <v>662</v>
      </c>
      <c r="B303" s="8" t="s">
        <v>123</v>
      </c>
      <c r="C303" s="8" t="s">
        <v>656</v>
      </c>
      <c r="D303" s="8" t="s">
        <v>724</v>
      </c>
      <c r="E303" s="9" t="s">
        <v>709</v>
      </c>
      <c r="F303" s="13">
        <v>37260</v>
      </c>
      <c r="G303" s="11">
        <v>43292</v>
      </c>
      <c r="H303" s="8" t="s">
        <v>663</v>
      </c>
      <c r="N303" s="20">
        <v>43292</v>
      </c>
      <c r="O303" s="12">
        <v>1.65</v>
      </c>
      <c r="P303" s="12">
        <f t="shared" si="7"/>
        <v>61479</v>
      </c>
    </row>
    <row r="304" spans="1:16">
      <c r="A304" s="7" t="s">
        <v>664</v>
      </c>
      <c r="B304" s="8" t="s">
        <v>123</v>
      </c>
      <c r="C304" s="8" t="s">
        <v>656</v>
      </c>
      <c r="D304" s="8" t="s">
        <v>724</v>
      </c>
      <c r="E304" s="9" t="s">
        <v>709</v>
      </c>
      <c r="F304" s="13">
        <v>37960</v>
      </c>
      <c r="G304" s="11">
        <v>43342</v>
      </c>
      <c r="H304" s="8" t="s">
        <v>665</v>
      </c>
      <c r="N304" s="20">
        <v>43342</v>
      </c>
      <c r="O304" s="12">
        <v>1.7</v>
      </c>
      <c r="P304" s="12">
        <f t="shared" si="7"/>
        <v>64532</v>
      </c>
    </row>
    <row r="305" spans="1:16">
      <c r="A305" s="7" t="s">
        <v>666</v>
      </c>
      <c r="B305" s="8" t="s">
        <v>96</v>
      </c>
      <c r="C305" s="8" t="s">
        <v>656</v>
      </c>
      <c r="D305" s="8" t="s">
        <v>724</v>
      </c>
      <c r="E305" s="9" t="s">
        <v>709</v>
      </c>
      <c r="F305" s="13">
        <v>37000</v>
      </c>
      <c r="G305" s="11">
        <v>43368</v>
      </c>
      <c r="H305" s="8" t="s">
        <v>667</v>
      </c>
      <c r="N305" s="20">
        <v>43368</v>
      </c>
      <c r="O305" s="12">
        <v>1.7</v>
      </c>
      <c r="P305" s="12">
        <f t="shared" si="7"/>
        <v>62900</v>
      </c>
    </row>
    <row r="306" spans="1:16">
      <c r="A306" s="7" t="s">
        <v>668</v>
      </c>
      <c r="B306" s="8" t="s">
        <v>96</v>
      </c>
      <c r="C306" s="8" t="s">
        <v>656</v>
      </c>
      <c r="D306" s="8" t="s">
        <v>724</v>
      </c>
      <c r="E306" s="9" t="s">
        <v>709</v>
      </c>
      <c r="F306" s="13">
        <v>37000</v>
      </c>
      <c r="G306" s="11">
        <v>43399</v>
      </c>
      <c r="H306" s="8" t="s">
        <v>669</v>
      </c>
      <c r="N306" s="20">
        <v>43399</v>
      </c>
      <c r="O306" s="12">
        <v>1.8</v>
      </c>
      <c r="P306" s="12">
        <f t="shared" si="7"/>
        <v>66600</v>
      </c>
    </row>
    <row r="307" spans="1:16">
      <c r="A307" s="7" t="s">
        <v>668</v>
      </c>
      <c r="B307" s="8" t="s">
        <v>96</v>
      </c>
      <c r="C307" s="8" t="s">
        <v>656</v>
      </c>
      <c r="D307" s="8" t="s">
        <v>724</v>
      </c>
      <c r="E307" s="9" t="s">
        <v>709</v>
      </c>
      <c r="F307" s="13">
        <v>-37000</v>
      </c>
      <c r="G307" s="11">
        <v>43399</v>
      </c>
      <c r="H307" s="8" t="s">
        <v>670</v>
      </c>
      <c r="N307" s="20">
        <v>43399</v>
      </c>
      <c r="O307" s="12">
        <v>1.8</v>
      </c>
      <c r="P307" s="12">
        <f t="shared" si="7"/>
        <v>-66600</v>
      </c>
    </row>
    <row r="308" spans="1:16">
      <c r="A308" s="7" t="s">
        <v>671</v>
      </c>
      <c r="B308" s="8" t="s">
        <v>96</v>
      </c>
      <c r="C308" s="8" t="s">
        <v>656</v>
      </c>
      <c r="D308" s="8" t="s">
        <v>724</v>
      </c>
      <c r="E308" s="9" t="s">
        <v>709</v>
      </c>
      <c r="F308" s="13">
        <v>36500</v>
      </c>
      <c r="G308" s="11">
        <v>43404</v>
      </c>
      <c r="H308" s="8" t="s">
        <v>672</v>
      </c>
      <c r="N308" s="20">
        <v>43404</v>
      </c>
      <c r="O308" s="12">
        <v>1.8</v>
      </c>
      <c r="P308" s="12">
        <f t="shared" si="7"/>
        <v>65700</v>
      </c>
    </row>
    <row r="309" spans="1:16">
      <c r="A309" s="7" t="s">
        <v>671</v>
      </c>
      <c r="B309" s="8" t="s">
        <v>96</v>
      </c>
      <c r="C309" s="8" t="s">
        <v>656</v>
      </c>
      <c r="D309" s="8" t="s">
        <v>724</v>
      </c>
      <c r="E309" s="9" t="s">
        <v>709</v>
      </c>
      <c r="F309" s="13">
        <v>-36500</v>
      </c>
      <c r="G309" s="11">
        <v>43404</v>
      </c>
      <c r="H309" s="8" t="s">
        <v>673</v>
      </c>
      <c r="N309" s="20">
        <v>43404</v>
      </c>
      <c r="O309" s="12">
        <v>1.8</v>
      </c>
      <c r="P309" s="12">
        <f t="shared" si="7"/>
        <v>-65700</v>
      </c>
    </row>
    <row r="310" spans="1:16">
      <c r="A310" s="7" t="s">
        <v>674</v>
      </c>
      <c r="B310" s="8" t="s">
        <v>96</v>
      </c>
      <c r="C310" s="8" t="s">
        <v>656</v>
      </c>
      <c r="D310" s="8" t="s">
        <v>724</v>
      </c>
      <c r="E310" s="9" t="s">
        <v>709</v>
      </c>
      <c r="F310" s="13">
        <v>37500</v>
      </c>
      <c r="G310" s="11">
        <v>43419</v>
      </c>
      <c r="H310" s="8" t="s">
        <v>675</v>
      </c>
      <c r="N310" s="20">
        <v>43419</v>
      </c>
      <c r="O310" s="12">
        <v>1.8</v>
      </c>
      <c r="P310" s="12">
        <f t="shared" si="7"/>
        <v>67500</v>
      </c>
    </row>
    <row r="311" spans="1:16">
      <c r="A311" s="7" t="s">
        <v>674</v>
      </c>
      <c r="B311" s="8" t="s">
        <v>96</v>
      </c>
      <c r="C311" s="8" t="s">
        <v>656</v>
      </c>
      <c r="D311" s="8" t="s">
        <v>724</v>
      </c>
      <c r="E311" s="9" t="s">
        <v>709</v>
      </c>
      <c r="F311" s="13">
        <v>-37500</v>
      </c>
      <c r="G311" s="11">
        <v>43419</v>
      </c>
      <c r="H311" s="8" t="s">
        <v>676</v>
      </c>
      <c r="N311" s="20">
        <v>43419</v>
      </c>
      <c r="O311" s="12">
        <v>1.8</v>
      </c>
      <c r="P311" s="12">
        <f t="shared" si="7"/>
        <v>-67500</v>
      </c>
    </row>
    <row r="312" spans="1:16">
      <c r="A312" s="7" t="s">
        <v>677</v>
      </c>
      <c r="B312" s="8" t="s">
        <v>96</v>
      </c>
      <c r="C312" s="8" t="s">
        <v>656</v>
      </c>
      <c r="D312" s="8" t="s">
        <v>724</v>
      </c>
      <c r="E312" s="9" t="s">
        <v>709</v>
      </c>
      <c r="F312" s="13">
        <v>36800</v>
      </c>
      <c r="G312" s="11">
        <v>43427</v>
      </c>
      <c r="H312" s="8" t="s">
        <v>678</v>
      </c>
      <c r="N312" s="20">
        <v>43427</v>
      </c>
      <c r="O312" s="12">
        <v>1.8</v>
      </c>
      <c r="P312" s="12">
        <f t="shared" si="7"/>
        <v>66240</v>
      </c>
    </row>
    <row r="313" spans="1:16">
      <c r="A313" s="7" t="s">
        <v>677</v>
      </c>
      <c r="B313" s="8" t="s">
        <v>96</v>
      </c>
      <c r="C313" s="8" t="s">
        <v>656</v>
      </c>
      <c r="D313" s="8" t="s">
        <v>724</v>
      </c>
      <c r="E313" s="9" t="s">
        <v>709</v>
      </c>
      <c r="F313" s="13">
        <v>-36800</v>
      </c>
      <c r="G313" s="11">
        <v>43427</v>
      </c>
      <c r="H313" s="8" t="s">
        <v>679</v>
      </c>
      <c r="N313" s="20">
        <v>43427</v>
      </c>
      <c r="O313" s="12">
        <v>1.8</v>
      </c>
      <c r="P313" s="12">
        <f t="shared" si="7"/>
        <v>-66240</v>
      </c>
    </row>
    <row r="314" spans="1:16">
      <c r="A314" s="7" t="s">
        <v>683</v>
      </c>
      <c r="B314" s="8" t="s">
        <v>156</v>
      </c>
      <c r="C314" s="8" t="s">
        <v>681</v>
      </c>
      <c r="D314" s="8" t="s">
        <v>725</v>
      </c>
      <c r="E314" s="9" t="s">
        <v>708</v>
      </c>
      <c r="F314" s="13">
        <v>1640</v>
      </c>
      <c r="G314" s="11">
        <v>43139</v>
      </c>
      <c r="H314" s="8" t="s">
        <v>684</v>
      </c>
      <c r="N314" s="20">
        <v>43278</v>
      </c>
      <c r="O314" s="12">
        <v>0.65</v>
      </c>
      <c r="P314" s="12">
        <f t="shared" si="7"/>
        <v>1066</v>
      </c>
    </row>
    <row r="315" spans="1:16">
      <c r="A315" s="7" t="s">
        <v>685</v>
      </c>
      <c r="B315" s="8" t="s">
        <v>156</v>
      </c>
      <c r="C315" s="8" t="s">
        <v>681</v>
      </c>
      <c r="D315" s="8" t="s">
        <v>725</v>
      </c>
      <c r="E315" s="9" t="s">
        <v>708</v>
      </c>
      <c r="F315" s="13">
        <v>7353</v>
      </c>
      <c r="G315" s="11">
        <v>43433</v>
      </c>
      <c r="H315" s="8" t="s">
        <v>686</v>
      </c>
      <c r="N315" s="20">
        <v>43460</v>
      </c>
      <c r="O315" s="12">
        <v>1.3</v>
      </c>
      <c r="P315" s="12">
        <f t="shared" si="7"/>
        <v>9558.9</v>
      </c>
    </row>
    <row r="316" spans="1:16">
      <c r="A316" s="7" t="s">
        <v>696</v>
      </c>
      <c r="B316" s="8" t="s">
        <v>156</v>
      </c>
      <c r="C316" s="8" t="s">
        <v>689</v>
      </c>
      <c r="D316" s="8" t="s">
        <v>726</v>
      </c>
      <c r="E316" s="9" t="s">
        <v>708</v>
      </c>
      <c r="F316" s="13">
        <v>1324</v>
      </c>
      <c r="G316" s="11">
        <v>43409</v>
      </c>
      <c r="H316" s="8" t="s">
        <v>697</v>
      </c>
      <c r="N316" s="20">
        <v>43410</v>
      </c>
      <c r="O316" s="12">
        <v>0.7</v>
      </c>
      <c r="P316" s="12">
        <f t="shared" si="7"/>
        <v>926.8</v>
      </c>
    </row>
    <row r="317" spans="1:16">
      <c r="A317" s="7" t="s">
        <v>696</v>
      </c>
      <c r="B317" s="8" t="s">
        <v>156</v>
      </c>
      <c r="C317" s="8" t="s">
        <v>689</v>
      </c>
      <c r="D317" s="8" t="s">
        <v>726</v>
      </c>
      <c r="E317" s="9" t="s">
        <v>708</v>
      </c>
      <c r="F317" s="13">
        <v>1499</v>
      </c>
      <c r="G317" s="11">
        <v>43409</v>
      </c>
      <c r="H317" s="8" t="s">
        <v>698</v>
      </c>
      <c r="N317" s="20">
        <v>43410</v>
      </c>
      <c r="O317" s="12">
        <v>0.7</v>
      </c>
      <c r="P317" s="12">
        <f t="shared" si="7"/>
        <v>1049.3</v>
      </c>
    </row>
    <row r="318" spans="1:16">
      <c r="A318" s="7" t="s">
        <v>696</v>
      </c>
      <c r="B318" s="8" t="s">
        <v>156</v>
      </c>
      <c r="C318" s="8" t="s">
        <v>689</v>
      </c>
      <c r="D318" s="8" t="s">
        <v>726</v>
      </c>
      <c r="E318" s="9" t="s">
        <v>708</v>
      </c>
      <c r="F318" s="13">
        <v>1418</v>
      </c>
      <c r="G318" s="11">
        <v>43409</v>
      </c>
      <c r="H318" s="8" t="s">
        <v>699</v>
      </c>
      <c r="N318" s="20">
        <v>43410</v>
      </c>
      <c r="O318" s="12">
        <v>0.7</v>
      </c>
      <c r="P318" s="12">
        <f t="shared" si="7"/>
        <v>992.59999999999991</v>
      </c>
    </row>
    <row r="319" spans="1:16">
      <c r="A319" s="7" t="s">
        <v>696</v>
      </c>
      <c r="B319" s="8" t="s">
        <v>156</v>
      </c>
      <c r="C319" s="8" t="s">
        <v>689</v>
      </c>
      <c r="D319" s="8" t="s">
        <v>726</v>
      </c>
      <c r="E319" s="9" t="s">
        <v>708</v>
      </c>
      <c r="F319" s="13">
        <v>1411</v>
      </c>
      <c r="G319" s="11">
        <v>43409</v>
      </c>
      <c r="H319" s="8" t="s">
        <v>700</v>
      </c>
      <c r="N319" s="20">
        <v>43410</v>
      </c>
      <c r="O319" s="12">
        <v>0.7</v>
      </c>
      <c r="P319" s="12">
        <f t="shared" si="7"/>
        <v>987.69999999999993</v>
      </c>
    </row>
    <row r="320" spans="1:16">
      <c r="A320" s="7" t="s">
        <v>696</v>
      </c>
      <c r="B320" s="8" t="s">
        <v>156</v>
      </c>
      <c r="C320" s="8" t="s">
        <v>689</v>
      </c>
      <c r="D320" s="8" t="s">
        <v>726</v>
      </c>
      <c r="E320" s="9" t="s">
        <v>708</v>
      </c>
      <c r="F320" s="13">
        <v>1378</v>
      </c>
      <c r="G320" s="11">
        <v>43409</v>
      </c>
      <c r="H320" s="8" t="s">
        <v>701</v>
      </c>
      <c r="N320" s="20">
        <v>43410</v>
      </c>
      <c r="O320" s="12">
        <v>0.7</v>
      </c>
      <c r="P320" s="12">
        <f t="shared" si="7"/>
        <v>964.59999999999991</v>
      </c>
    </row>
    <row r="321" spans="1:16">
      <c r="A321" s="7" t="s">
        <v>696</v>
      </c>
      <c r="B321" s="8" t="s">
        <v>156</v>
      </c>
      <c r="C321" s="8" t="s">
        <v>689</v>
      </c>
      <c r="D321" s="8" t="s">
        <v>726</v>
      </c>
      <c r="E321" s="9" t="s">
        <v>708</v>
      </c>
      <c r="F321" s="13">
        <v>884</v>
      </c>
      <c r="G321" s="11">
        <v>43410</v>
      </c>
      <c r="H321" s="8" t="s">
        <v>702</v>
      </c>
      <c r="N321" s="20">
        <v>43410</v>
      </c>
      <c r="O321" s="12">
        <v>0.7</v>
      </c>
      <c r="P321" s="12">
        <f t="shared" si="7"/>
        <v>618.79999999999995</v>
      </c>
    </row>
    <row r="322" spans="1:16">
      <c r="A322" s="7" t="s">
        <v>703</v>
      </c>
      <c r="B322" s="8" t="s">
        <v>156</v>
      </c>
      <c r="C322" s="8" t="s">
        <v>704</v>
      </c>
      <c r="D322" s="8" t="s">
        <v>727</v>
      </c>
      <c r="E322" s="9" t="s">
        <v>708</v>
      </c>
      <c r="F322" s="13">
        <v>2296</v>
      </c>
      <c r="G322" s="11">
        <v>43186</v>
      </c>
      <c r="H322" s="8" t="s">
        <v>705</v>
      </c>
      <c r="N322" s="20">
        <v>43187</v>
      </c>
      <c r="O322" s="12">
        <v>0.6</v>
      </c>
      <c r="P322" s="12">
        <f t="shared" si="7"/>
        <v>1377.6</v>
      </c>
    </row>
    <row r="323" spans="1:16">
      <c r="A323" s="7" t="s">
        <v>706</v>
      </c>
      <c r="B323" s="8" t="s">
        <v>156</v>
      </c>
      <c r="C323" s="8" t="s">
        <v>704</v>
      </c>
      <c r="D323" s="8" t="s">
        <v>727</v>
      </c>
      <c r="E323" s="9" t="s">
        <v>708</v>
      </c>
      <c r="F323" s="13">
        <v>1594</v>
      </c>
      <c r="G323" s="11">
        <v>43398</v>
      </c>
      <c r="H323" s="8" t="s">
        <v>707</v>
      </c>
      <c r="N323" s="20">
        <v>43398</v>
      </c>
      <c r="O323" s="12">
        <v>0.6</v>
      </c>
      <c r="P323" s="12">
        <f t="shared" si="7"/>
        <v>956.4</v>
      </c>
    </row>
  </sheetData>
  <sortState ref="A2:U329">
    <sortCondition ref="C2:C329"/>
  </sortState>
  <mergeCells count="37">
    <mergeCell ref="I2:I4"/>
    <mergeCell ref="J2:J4"/>
    <mergeCell ref="K2:K4"/>
    <mergeCell ref="L2:L4"/>
    <mergeCell ref="N2:N4"/>
    <mergeCell ref="M2:M4"/>
    <mergeCell ref="N8:N9"/>
    <mergeCell ref="M8:M9"/>
    <mergeCell ref="I5:I7"/>
    <mergeCell ref="J5:J7"/>
    <mergeCell ref="K5:K7"/>
    <mergeCell ref="L5:L7"/>
    <mergeCell ref="N5:N7"/>
    <mergeCell ref="M5:M7"/>
    <mergeCell ref="I11:I12"/>
    <mergeCell ref="I8:I9"/>
    <mergeCell ref="J8:J9"/>
    <mergeCell ref="K8:K9"/>
    <mergeCell ref="L8:L9"/>
    <mergeCell ref="I13:I14"/>
    <mergeCell ref="J13:J14"/>
    <mergeCell ref="K13:K14"/>
    <mergeCell ref="L13:L14"/>
    <mergeCell ref="N13:N14"/>
    <mergeCell ref="M13:M14"/>
    <mergeCell ref="I15:I16"/>
    <mergeCell ref="J15:J16"/>
    <mergeCell ref="K15:K16"/>
    <mergeCell ref="L15:L16"/>
    <mergeCell ref="N15:N16"/>
    <mergeCell ref="M15:M16"/>
    <mergeCell ref="I17:I18"/>
    <mergeCell ref="J17:J18"/>
    <mergeCell ref="K17:K18"/>
    <mergeCell ref="L17:L18"/>
    <mergeCell ref="N17:N18"/>
    <mergeCell ref="M17:M18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4"/>
  <sheetViews>
    <sheetView workbookViewId="0">
      <selection activeCell="B9" sqref="B9"/>
    </sheetView>
  </sheetViews>
  <sheetFormatPr baseColWidth="10" defaultRowHeight="15"/>
  <cols>
    <col min="1" max="1" width="26.140625" bestFit="1" customWidth="1"/>
    <col min="2" max="2" width="20.5703125" bestFit="1" customWidth="1"/>
    <col min="3" max="3" width="18" bestFit="1" customWidth="1"/>
  </cols>
  <sheetData>
    <row r="1" spans="1:3">
      <c r="B1" s="32" t="s">
        <v>742</v>
      </c>
      <c r="C1" s="31"/>
    </row>
    <row r="2" spans="1:3">
      <c r="A2" s="28" t="s">
        <v>739</v>
      </c>
      <c r="B2" s="33" t="s">
        <v>741</v>
      </c>
      <c r="C2" s="31" t="s">
        <v>743</v>
      </c>
    </row>
    <row r="3" spans="1:3">
      <c r="A3" s="29" t="s">
        <v>83</v>
      </c>
      <c r="B3" s="33">
        <v>46019</v>
      </c>
      <c r="C3" s="31">
        <v>275699.82899999997</v>
      </c>
    </row>
    <row r="4" spans="1:3">
      <c r="A4" s="30" t="s">
        <v>715</v>
      </c>
      <c r="B4" s="33">
        <v>46019</v>
      </c>
      <c r="C4" s="31">
        <v>275699.82899999997</v>
      </c>
    </row>
    <row r="5" spans="1:3">
      <c r="A5" s="29" t="s">
        <v>723</v>
      </c>
      <c r="B5" s="33">
        <v>475636</v>
      </c>
      <c r="C5" s="31">
        <v>878947.72</v>
      </c>
    </row>
    <row r="6" spans="1:3">
      <c r="A6" s="30" t="s">
        <v>709</v>
      </c>
      <c r="B6" s="33">
        <v>401910</v>
      </c>
      <c r="C6" s="31">
        <v>567824</v>
      </c>
    </row>
    <row r="7" spans="1:3">
      <c r="A7" s="30" t="s">
        <v>711</v>
      </c>
      <c r="B7" s="33">
        <v>73726</v>
      </c>
      <c r="C7" s="31">
        <v>311123.71999999997</v>
      </c>
    </row>
    <row r="8" spans="1:3">
      <c r="A8" s="29" t="s">
        <v>737</v>
      </c>
      <c r="B8" s="33">
        <v>861384</v>
      </c>
      <c r="C8" s="31">
        <v>1686116.75</v>
      </c>
    </row>
    <row r="9" spans="1:3">
      <c r="A9" s="30" t="s">
        <v>709</v>
      </c>
      <c r="B9" s="33">
        <v>718743</v>
      </c>
      <c r="C9" s="31">
        <v>1000175.45</v>
      </c>
    </row>
    <row r="10" spans="1:3">
      <c r="A10" s="30" t="s">
        <v>711</v>
      </c>
      <c r="B10" s="33">
        <v>139742</v>
      </c>
      <c r="C10" s="31">
        <v>590274.30000000005</v>
      </c>
    </row>
    <row r="11" spans="1:3">
      <c r="A11" s="30" t="s">
        <v>713</v>
      </c>
      <c r="B11" s="33">
        <v>2899</v>
      </c>
      <c r="C11" s="31">
        <v>95667</v>
      </c>
    </row>
    <row r="12" spans="1:3">
      <c r="A12" s="29" t="s">
        <v>13</v>
      </c>
      <c r="B12" s="33">
        <v>500</v>
      </c>
      <c r="C12" s="31">
        <v>29416.3</v>
      </c>
    </row>
    <row r="13" spans="1:3">
      <c r="A13" s="30" t="s">
        <v>712</v>
      </c>
      <c r="B13" s="33">
        <v>500</v>
      </c>
      <c r="C13" s="31">
        <v>29416.3</v>
      </c>
    </row>
    <row r="14" spans="1:3">
      <c r="A14" s="29" t="s">
        <v>726</v>
      </c>
      <c r="B14" s="33">
        <v>8204</v>
      </c>
      <c r="C14" s="31">
        <v>4866.7768799999994</v>
      </c>
    </row>
    <row r="15" spans="1:3">
      <c r="A15" s="30" t="s">
        <v>708</v>
      </c>
      <c r="B15" s="33">
        <v>8204</v>
      </c>
      <c r="C15" s="31">
        <v>4866.7768799999994</v>
      </c>
    </row>
    <row r="16" spans="1:3">
      <c r="A16" s="29" t="s">
        <v>88</v>
      </c>
      <c r="B16" s="33">
        <v>104930</v>
      </c>
      <c r="C16" s="31">
        <v>549623.34000000008</v>
      </c>
    </row>
    <row r="17" spans="1:3">
      <c r="A17" s="30" t="s">
        <v>714</v>
      </c>
      <c r="B17" s="33">
        <v>104930</v>
      </c>
      <c r="C17" s="31">
        <v>549623.34000000008</v>
      </c>
    </row>
    <row r="18" spans="1:3">
      <c r="A18" s="29" t="s">
        <v>98</v>
      </c>
      <c r="B18" s="33">
        <v>877280</v>
      </c>
      <c r="C18" s="31">
        <v>1233706</v>
      </c>
    </row>
    <row r="19" spans="1:3">
      <c r="A19" s="30" t="s">
        <v>709</v>
      </c>
      <c r="B19" s="33">
        <v>877280</v>
      </c>
      <c r="C19" s="31">
        <v>1233706</v>
      </c>
    </row>
    <row r="20" spans="1:3">
      <c r="A20" s="29" t="s">
        <v>19</v>
      </c>
      <c r="B20" s="33">
        <v>1282488</v>
      </c>
      <c r="C20" s="31">
        <v>7374407.7754284805</v>
      </c>
    </row>
    <row r="21" spans="1:3">
      <c r="A21" s="30" t="s">
        <v>714</v>
      </c>
      <c r="B21" s="33">
        <v>1282488</v>
      </c>
      <c r="C21" s="31">
        <v>7374407.7754284805</v>
      </c>
    </row>
    <row r="22" spans="1:3">
      <c r="A22" s="29" t="s">
        <v>738</v>
      </c>
      <c r="B22" s="33">
        <v>6620</v>
      </c>
      <c r="C22" s="31">
        <v>4303</v>
      </c>
    </row>
    <row r="23" spans="1:3">
      <c r="A23" s="30" t="s">
        <v>708</v>
      </c>
      <c r="B23" s="33">
        <v>6620</v>
      </c>
      <c r="C23" s="31">
        <v>4303</v>
      </c>
    </row>
    <row r="24" spans="1:3">
      <c r="A24" s="29" t="s">
        <v>740</v>
      </c>
      <c r="B24" s="33">
        <v>3663061</v>
      </c>
      <c r="C24" s="31">
        <v>12037087.491308481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28"/>
  <sheetViews>
    <sheetView workbookViewId="0">
      <selection activeCell="B35" sqref="B35"/>
    </sheetView>
  </sheetViews>
  <sheetFormatPr baseColWidth="10" defaultRowHeight="15"/>
  <cols>
    <col min="1" max="1" width="26.140625" bestFit="1" customWidth="1"/>
    <col min="2" max="2" width="20.5703125" bestFit="1" customWidth="1"/>
    <col min="3" max="3" width="18" bestFit="1" customWidth="1"/>
  </cols>
  <sheetData>
    <row r="1" spans="1:3">
      <c r="B1" s="32" t="s">
        <v>742</v>
      </c>
      <c r="C1" s="31"/>
    </row>
    <row r="2" spans="1:3">
      <c r="A2" s="28" t="s">
        <v>739</v>
      </c>
      <c r="B2" s="33" t="s">
        <v>741</v>
      </c>
      <c r="C2" s="31" t="s">
        <v>743</v>
      </c>
    </row>
    <row r="3" spans="1:3">
      <c r="A3" s="29" t="s">
        <v>727</v>
      </c>
      <c r="B3" s="33">
        <v>3890</v>
      </c>
      <c r="C3" s="31">
        <v>2334</v>
      </c>
    </row>
    <row r="4" spans="1:3">
      <c r="A4" s="30" t="s">
        <v>708</v>
      </c>
      <c r="B4" s="33">
        <v>3890</v>
      </c>
      <c r="C4" s="31">
        <v>2334</v>
      </c>
    </row>
    <row r="5" spans="1:3">
      <c r="A5" s="29" t="s">
        <v>723</v>
      </c>
      <c r="B5" s="33">
        <v>1691994.46</v>
      </c>
      <c r="C5" s="31">
        <v>2951185.3969999999</v>
      </c>
    </row>
    <row r="6" spans="1:3">
      <c r="A6" s="30" t="s">
        <v>709</v>
      </c>
      <c r="B6" s="33">
        <v>1643851.46</v>
      </c>
      <c r="C6" s="31">
        <v>2732522.5970000001</v>
      </c>
    </row>
    <row r="7" spans="1:3">
      <c r="A7" s="30" t="s">
        <v>711</v>
      </c>
      <c r="B7" s="33">
        <v>47612</v>
      </c>
      <c r="C7" s="31">
        <v>201670.8</v>
      </c>
    </row>
    <row r="8" spans="1:3">
      <c r="A8" s="30" t="s">
        <v>713</v>
      </c>
      <c r="B8" s="33">
        <v>531</v>
      </c>
      <c r="C8" s="31">
        <v>16992</v>
      </c>
    </row>
    <row r="9" spans="1:3">
      <c r="A9" s="29" t="s">
        <v>737</v>
      </c>
      <c r="B9" s="33">
        <v>1718362.94</v>
      </c>
      <c r="C9" s="31">
        <v>4871364.0600000005</v>
      </c>
    </row>
    <row r="10" spans="1:3">
      <c r="A10" s="30" t="s">
        <v>708</v>
      </c>
      <c r="B10" s="33">
        <v>157895.79999999999</v>
      </c>
      <c r="C10" s="31">
        <v>223005.87400000001</v>
      </c>
    </row>
    <row r="11" spans="1:3">
      <c r="A11" s="30" t="s">
        <v>710</v>
      </c>
      <c r="B11" s="33">
        <v>400320</v>
      </c>
      <c r="C11" s="31">
        <v>580464</v>
      </c>
    </row>
    <row r="12" spans="1:3">
      <c r="A12" s="30" t="s">
        <v>709</v>
      </c>
      <c r="B12" s="33">
        <v>734002.28</v>
      </c>
      <c r="C12" s="31">
        <v>1230876.0460000001</v>
      </c>
    </row>
    <row r="13" spans="1:3">
      <c r="A13" s="30" t="s">
        <v>711</v>
      </c>
      <c r="B13" s="33">
        <v>393038.4</v>
      </c>
      <c r="C13" s="31">
        <v>1730000.2000000002</v>
      </c>
    </row>
    <row r="14" spans="1:3">
      <c r="A14" s="30" t="s">
        <v>713</v>
      </c>
      <c r="B14" s="33">
        <v>33106.46</v>
      </c>
      <c r="C14" s="31">
        <v>1107017.94</v>
      </c>
    </row>
    <row r="15" spans="1:3">
      <c r="A15" s="29" t="s">
        <v>724</v>
      </c>
      <c r="B15" s="33">
        <v>216540</v>
      </c>
      <c r="C15" s="31">
        <v>357423</v>
      </c>
    </row>
    <row r="16" spans="1:3">
      <c r="A16" s="30" t="s">
        <v>709</v>
      </c>
      <c r="B16" s="33">
        <v>216540</v>
      </c>
      <c r="C16" s="31">
        <v>357423</v>
      </c>
    </row>
    <row r="17" spans="1:3">
      <c r="A17" s="29" t="s">
        <v>722</v>
      </c>
      <c r="B17" s="33">
        <v>1004</v>
      </c>
      <c r="C17" s="31">
        <v>59097.448000000004</v>
      </c>
    </row>
    <row r="18" spans="1:3">
      <c r="A18" s="30" t="s">
        <v>712</v>
      </c>
      <c r="B18" s="33">
        <v>1004</v>
      </c>
      <c r="C18" s="31">
        <v>59097.448000000004</v>
      </c>
    </row>
    <row r="19" spans="1:3">
      <c r="A19" s="29" t="s">
        <v>726</v>
      </c>
      <c r="B19" s="33">
        <v>7914</v>
      </c>
      <c r="C19" s="31">
        <v>5539.8</v>
      </c>
    </row>
    <row r="20" spans="1:3">
      <c r="A20" s="30" t="s">
        <v>708</v>
      </c>
      <c r="B20" s="33">
        <v>7914</v>
      </c>
      <c r="C20" s="31">
        <v>5539.8</v>
      </c>
    </row>
    <row r="21" spans="1:3">
      <c r="A21" s="29" t="s">
        <v>98</v>
      </c>
      <c r="B21" s="33">
        <v>573400</v>
      </c>
      <c r="C21" s="31">
        <v>943385</v>
      </c>
    </row>
    <row r="22" spans="1:3">
      <c r="A22" s="30" t="s">
        <v>708</v>
      </c>
      <c r="B22" s="33">
        <v>10080</v>
      </c>
      <c r="C22" s="31">
        <v>12096</v>
      </c>
    </row>
    <row r="23" spans="1:3">
      <c r="A23" s="30" t="s">
        <v>709</v>
      </c>
      <c r="B23" s="33">
        <v>563320</v>
      </c>
      <c r="C23" s="31">
        <v>931289</v>
      </c>
    </row>
    <row r="24" spans="1:3">
      <c r="A24" s="29" t="s">
        <v>19</v>
      </c>
      <c r="B24" s="33">
        <v>430054</v>
      </c>
      <c r="C24" s="31">
        <v>2774835.87</v>
      </c>
    </row>
    <row r="25" spans="1:3">
      <c r="A25" s="30" t="s">
        <v>714</v>
      </c>
      <c r="B25" s="33">
        <v>430054</v>
      </c>
      <c r="C25" s="31">
        <v>2774835.87</v>
      </c>
    </row>
    <row r="26" spans="1:3">
      <c r="A26" s="29" t="s">
        <v>725</v>
      </c>
      <c r="B26" s="33">
        <v>8993</v>
      </c>
      <c r="C26" s="31">
        <v>10624.9</v>
      </c>
    </row>
    <row r="27" spans="1:3">
      <c r="A27" s="30" t="s">
        <v>708</v>
      </c>
      <c r="B27" s="33">
        <v>8993</v>
      </c>
      <c r="C27" s="31">
        <v>10624.9</v>
      </c>
    </row>
    <row r="28" spans="1:3">
      <c r="A28" s="29" t="s">
        <v>740</v>
      </c>
      <c r="B28" s="33">
        <v>4652152.4000000004</v>
      </c>
      <c r="C28" s="31">
        <v>11975789.475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2017 1</vt:lpstr>
      <vt:lpstr>2018 1</vt:lpstr>
      <vt:lpstr>2017</vt:lpstr>
      <vt:lpstr>2018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dcterms:created xsi:type="dcterms:W3CDTF">2019-01-16T17:10:13Z</dcterms:created>
  <dcterms:modified xsi:type="dcterms:W3CDTF">2019-01-23T12:24:31Z</dcterms:modified>
</cp:coreProperties>
</file>