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990" activeTab="1"/>
  </bookViews>
  <sheets>
    <sheet name="SNA" sheetId="1" r:id="rId1"/>
    <sheet name="STA" sheetId="2" r:id="rId2"/>
    <sheet name="Feuil3" sheetId="3" r:id="rId3"/>
  </sheets>
  <definedNames>
    <definedName name="_xlnm.Print_Area" localSheetId="1">STA!$K$1:$P$12</definedName>
  </definedNames>
  <calcPr calcId="125725"/>
</workbook>
</file>

<file path=xl/calcChain.xml><?xml version="1.0" encoding="utf-8"?>
<calcChain xmlns="http://schemas.openxmlformats.org/spreadsheetml/2006/main">
  <c r="P11" i="2"/>
  <c r="O11"/>
  <c r="F6" l="1"/>
  <c r="H12"/>
  <c r="H11"/>
  <c r="F12"/>
  <c r="F11"/>
  <c r="P5" l="1"/>
  <c r="P7" s="1"/>
  <c r="P6"/>
  <c r="O7"/>
  <c r="H10"/>
  <c r="H9"/>
  <c r="H5"/>
  <c r="E8"/>
  <c r="E11"/>
  <c r="E12"/>
  <c r="E7"/>
  <c r="E6"/>
  <c r="G6" s="1"/>
  <c r="F5" i="1"/>
  <c r="E4"/>
  <c r="E5" s="1"/>
  <c r="C4"/>
  <c r="F2"/>
  <c r="H13" i="2" l="1"/>
  <c r="E7" i="1"/>
  <c r="G13" i="2"/>
</calcChain>
</file>

<file path=xl/sharedStrings.xml><?xml version="1.0" encoding="utf-8"?>
<sst xmlns="http://schemas.openxmlformats.org/spreadsheetml/2006/main" count="42" uniqueCount="17">
  <si>
    <t>L10206</t>
  </si>
  <si>
    <t>HAKIM</t>
  </si>
  <si>
    <t>A PAYER</t>
  </si>
  <si>
    <t>CAISSE</t>
  </si>
  <si>
    <t>HAZEM</t>
  </si>
  <si>
    <t>L10191</t>
  </si>
  <si>
    <t>KAIS</t>
  </si>
  <si>
    <t>L10205</t>
  </si>
  <si>
    <t>AVANCE</t>
  </si>
  <si>
    <t>L10192</t>
  </si>
  <si>
    <t>SOLDE</t>
  </si>
  <si>
    <t>L10200</t>
  </si>
  <si>
    <t>FACTURE</t>
  </si>
  <si>
    <t>TVA 16%</t>
  </si>
  <si>
    <t>STA NOUR</t>
  </si>
  <si>
    <t>SNA NOUR</t>
  </si>
  <si>
    <t>TVA 13%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</si>
</sst>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_-* #,##0.000\ _€_-;\-* #,##0.000\ _€_-;_-* &quot;-&quot;???\ _€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17" fontId="0" fillId="0" borderId="4" xfId="0" applyNumberFormat="1" applyBorder="1"/>
    <xf numFmtId="0" fontId="0" fillId="0" borderId="5" xfId="0" applyBorder="1"/>
    <xf numFmtId="0" fontId="0" fillId="0" borderId="4" xfId="0" applyBorder="1"/>
    <xf numFmtId="17" fontId="0" fillId="0" borderId="7" xfId="0" applyNumberFormat="1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164" fontId="0" fillId="0" borderId="0" xfId="0" applyNumberFormat="1" applyBorder="1"/>
    <xf numFmtId="0" fontId="1" fillId="0" borderId="0" xfId="0" applyFont="1" applyBorder="1"/>
    <xf numFmtId="165" fontId="0" fillId="0" borderId="2" xfId="0" applyNumberFormat="1" applyBorder="1"/>
    <xf numFmtId="165" fontId="1" fillId="0" borderId="3" xfId="0" applyNumberFormat="1" applyFont="1" applyBorder="1"/>
    <xf numFmtId="165" fontId="0" fillId="0" borderId="5" xfId="0" applyNumberFormat="1" applyBorder="1"/>
    <xf numFmtId="165" fontId="1" fillId="0" borderId="6" xfId="0" applyNumberFormat="1" applyFont="1" applyBorder="1"/>
    <xf numFmtId="165" fontId="0" fillId="0" borderId="8" xfId="0" applyNumberFormat="1" applyBorder="1"/>
    <xf numFmtId="165" fontId="1" fillId="0" borderId="9" xfId="0" applyNumberFormat="1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7" fontId="0" fillId="0" borderId="0" xfId="0" applyNumberFormat="1" applyBorder="1"/>
    <xf numFmtId="165" fontId="0" fillId="0" borderId="0" xfId="0" applyNumberFormat="1" applyBorder="1"/>
    <xf numFmtId="165" fontId="1" fillId="0" borderId="10" xfId="0" applyNumberFormat="1" applyFont="1" applyBorder="1"/>
    <xf numFmtId="165" fontId="1" fillId="0" borderId="12" xfId="0" applyNumberFormat="1" applyFont="1" applyBorder="1"/>
    <xf numFmtId="165" fontId="0" fillId="0" borderId="11" xfId="0" applyNumberFormat="1" applyBorder="1"/>
    <xf numFmtId="165" fontId="1" fillId="0" borderId="16" xfId="0" applyNumberFormat="1" applyFont="1" applyBorder="1"/>
    <xf numFmtId="165" fontId="1" fillId="0" borderId="17" xfId="0" applyNumberFormat="1" applyFont="1" applyBorder="1"/>
    <xf numFmtId="165" fontId="0" fillId="0" borderId="8" xfId="0" applyNumberFormat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I30" sqref="I30"/>
    </sheetView>
  </sheetViews>
  <sheetFormatPr baseColWidth="10" defaultRowHeight="15"/>
  <cols>
    <col min="3" max="4" width="11.42578125" style="1"/>
    <col min="6" max="6" width="11.42578125" style="2"/>
  </cols>
  <sheetData>
    <row r="1" spans="1:6">
      <c r="A1" s="2"/>
      <c r="D1" s="1" t="s">
        <v>8</v>
      </c>
      <c r="E1" t="s">
        <v>2</v>
      </c>
      <c r="F1" s="2" t="s">
        <v>3</v>
      </c>
    </row>
    <row r="2" spans="1:6">
      <c r="A2" t="s">
        <v>1</v>
      </c>
      <c r="B2" t="s">
        <v>0</v>
      </c>
      <c r="C2" s="1">
        <v>57846.203000000001</v>
      </c>
      <c r="E2" s="1">
        <v>24559.16</v>
      </c>
      <c r="F2" s="3">
        <f>+C2-E2</f>
        <v>33287.043000000005</v>
      </c>
    </row>
    <row r="3" spans="1:6">
      <c r="A3" t="s">
        <v>4</v>
      </c>
      <c r="B3" t="s">
        <v>5</v>
      </c>
      <c r="E3" s="1"/>
      <c r="F3" s="3">
        <v>3941.08</v>
      </c>
    </row>
    <row r="4" spans="1:6">
      <c r="A4" t="s">
        <v>6</v>
      </c>
      <c r="B4" t="s">
        <v>7</v>
      </c>
      <c r="C4" s="1">
        <f>10415*4.7*1.19+0.6+2782*5*1.19+0.6</f>
        <v>74805.194999999992</v>
      </c>
      <c r="D4" s="1">
        <v>50000</v>
      </c>
      <c r="E4" s="1">
        <f>+C4-D4</f>
        <v>24805.194999999992</v>
      </c>
      <c r="F4" s="3">
        <v>0</v>
      </c>
    </row>
    <row r="5" spans="1:6">
      <c r="E5" s="3">
        <f>SUM(E2:E4)</f>
        <v>49364.354999999996</v>
      </c>
      <c r="F5" s="3">
        <f>SUM(F2:F4)</f>
        <v>37228.123000000007</v>
      </c>
    </row>
    <row r="6" spans="1:6">
      <c r="E6" s="1"/>
      <c r="F6" s="3"/>
    </row>
    <row r="7" spans="1:6">
      <c r="E7" s="1">
        <f>+E4+STA!G6</f>
        <v>125233.60960000001</v>
      </c>
      <c r="F7" s="3"/>
    </row>
    <row r="8" spans="1:6">
      <c r="E8" s="1"/>
      <c r="F8" s="3"/>
    </row>
    <row r="9" spans="1:6">
      <c r="A9" s="2"/>
    </row>
    <row r="10" spans="1:6">
      <c r="E10" s="1"/>
      <c r="F10" s="3"/>
    </row>
    <row r="11" spans="1:6">
      <c r="E11" s="1"/>
      <c r="F11" s="3"/>
    </row>
    <row r="12" spans="1:6">
      <c r="E12" s="1"/>
      <c r="F12" s="3"/>
    </row>
    <row r="13" spans="1:6">
      <c r="E13" s="1"/>
      <c r="F13" s="3"/>
    </row>
    <row r="14" spans="1:6">
      <c r="E14" s="1"/>
      <c r="F14" s="3"/>
    </row>
    <row r="15" spans="1:6">
      <c r="E15" s="1"/>
      <c r="F15" s="3"/>
    </row>
    <row r="16" spans="1:6">
      <c r="E16" s="1"/>
      <c r="F16" s="3"/>
    </row>
    <row r="17" spans="5:6">
      <c r="E17" s="1"/>
      <c r="F17" s="3"/>
    </row>
    <row r="18" spans="5:6">
      <c r="E18" s="1"/>
      <c r="F18" s="3"/>
    </row>
    <row r="19" spans="5:6">
      <c r="E19" s="1"/>
      <c r="F19" s="3"/>
    </row>
    <row r="20" spans="5:6">
      <c r="E20" s="1"/>
      <c r="F20" s="3"/>
    </row>
    <row r="21" spans="5:6">
      <c r="E21" s="1"/>
      <c r="F21" s="3"/>
    </row>
    <row r="22" spans="5:6">
      <c r="E22" s="1"/>
      <c r="F22" s="3"/>
    </row>
    <row r="23" spans="5:6">
      <c r="E23" s="1"/>
      <c r="F23" s="3"/>
    </row>
    <row r="24" spans="5:6">
      <c r="E24" s="1"/>
      <c r="F24" s="3"/>
    </row>
    <row r="25" spans="5:6">
      <c r="E25" s="1"/>
      <c r="F25" s="3"/>
    </row>
    <row r="26" spans="5:6">
      <c r="E26" s="1"/>
      <c r="F26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Q32"/>
  <sheetViews>
    <sheetView tabSelected="1" workbookViewId="0">
      <selection activeCell="J25" sqref="J25"/>
    </sheetView>
  </sheetViews>
  <sheetFormatPr baseColWidth="10" defaultRowHeight="15"/>
  <cols>
    <col min="4" max="4" width="15.28515625" bestFit="1" customWidth="1"/>
    <col min="5" max="7" width="13.85546875" bestFit="1" customWidth="1"/>
    <col min="8" max="8" width="15.28515625" bestFit="1" customWidth="1"/>
    <col min="13" max="15" width="13.85546875" bestFit="1" customWidth="1"/>
    <col min="16" max="16" width="15.28515625" bestFit="1" customWidth="1"/>
  </cols>
  <sheetData>
    <row r="1" spans="2:17" s="4" customFormat="1" ht="15.75" thickBot="1">
      <c r="D1" s="24" t="s">
        <v>10</v>
      </c>
      <c r="E1" s="25" t="s">
        <v>12</v>
      </c>
      <c r="F1" s="26" t="s">
        <v>8</v>
      </c>
      <c r="G1" s="25" t="s">
        <v>2</v>
      </c>
      <c r="H1" s="27" t="s">
        <v>3</v>
      </c>
      <c r="M1" s="25" t="s">
        <v>12</v>
      </c>
      <c r="N1" s="26" t="s">
        <v>8</v>
      </c>
      <c r="O1" s="25" t="s">
        <v>2</v>
      </c>
      <c r="P1" s="27" t="s">
        <v>3</v>
      </c>
    </row>
    <row r="2" spans="2:17" ht="6" customHeight="1" thickBot="1">
      <c r="D2" s="15"/>
      <c r="E2" s="15"/>
      <c r="F2" s="16"/>
      <c r="G2" s="15"/>
      <c r="H2" s="17"/>
      <c r="M2" s="15"/>
      <c r="N2" s="16"/>
      <c r="O2" s="15"/>
      <c r="P2" s="17"/>
    </row>
    <row r="3" spans="2:17" ht="15.75" thickBot="1">
      <c r="B3" s="37" t="s">
        <v>14</v>
      </c>
      <c r="C3" s="38"/>
      <c r="D3" s="38"/>
      <c r="E3" s="38"/>
      <c r="F3" s="38"/>
      <c r="G3" s="38"/>
      <c r="H3" s="39"/>
      <c r="K3" s="37" t="s">
        <v>14</v>
      </c>
      <c r="L3" s="38"/>
      <c r="M3" s="38"/>
      <c r="N3" s="38"/>
      <c r="O3" s="38"/>
      <c r="P3" s="39"/>
    </row>
    <row r="4" spans="2:17" ht="5.25" customHeight="1" thickBot="1">
      <c r="B4" s="5"/>
      <c r="C4" s="5"/>
      <c r="D4" s="5"/>
      <c r="E4" s="5"/>
      <c r="F4" s="5"/>
      <c r="G4" s="5"/>
      <c r="H4" s="5"/>
      <c r="K4" s="5"/>
      <c r="L4" s="5"/>
      <c r="M4" s="5"/>
      <c r="N4" s="5"/>
      <c r="O4" s="5"/>
      <c r="P4" s="5"/>
    </row>
    <row r="5" spans="2:17">
      <c r="B5" s="6" t="s">
        <v>6</v>
      </c>
      <c r="C5" s="7" t="s">
        <v>9</v>
      </c>
      <c r="D5" s="18">
        <v>1708293.318</v>
      </c>
      <c r="E5" s="18"/>
      <c r="F5" s="18"/>
      <c r="G5" s="18"/>
      <c r="H5" s="19">
        <f>+D5</f>
        <v>1708293.318</v>
      </c>
      <c r="I5" s="1"/>
      <c r="J5" s="1"/>
      <c r="K5" s="6" t="s">
        <v>1</v>
      </c>
      <c r="L5" s="7" t="s">
        <v>0</v>
      </c>
      <c r="M5" s="18">
        <v>33894.18</v>
      </c>
      <c r="N5" s="18"/>
      <c r="O5" s="18"/>
      <c r="P5" s="19">
        <f>M5</f>
        <v>33894.18</v>
      </c>
      <c r="Q5" s="1"/>
    </row>
    <row r="6" spans="2:17" ht="15.75" thickBot="1">
      <c r="B6" s="8">
        <v>44197</v>
      </c>
      <c r="C6" s="9" t="s">
        <v>9</v>
      </c>
      <c r="D6" s="20"/>
      <c r="E6" s="20">
        <f>25575.5*1.68*1.19+0.6</f>
        <v>51131.139599999995</v>
      </c>
      <c r="F6" s="36">
        <f>120000+80000</f>
        <v>200000</v>
      </c>
      <c r="G6" s="36">
        <f>E6+E7+E8-F6</f>
        <v>100428.41460000002</v>
      </c>
      <c r="H6" s="21">
        <v>0</v>
      </c>
      <c r="I6" s="1"/>
      <c r="J6" s="1"/>
      <c r="K6" s="11" t="s">
        <v>1</v>
      </c>
      <c r="L6" s="12" t="s">
        <v>0</v>
      </c>
      <c r="M6" s="22">
        <v>34341.620000000003</v>
      </c>
      <c r="N6" s="35"/>
      <c r="O6" s="35"/>
      <c r="P6" s="23">
        <f>+M6</f>
        <v>34341.620000000003</v>
      </c>
      <c r="Q6" s="1"/>
    </row>
    <row r="7" spans="2:17" ht="15.75" thickBot="1">
      <c r="B7" s="8">
        <v>44228</v>
      </c>
      <c r="C7" s="9" t="s">
        <v>9</v>
      </c>
      <c r="D7" s="20"/>
      <c r="E7" s="20">
        <f>84870*1.75*1.19+0.6</f>
        <v>176742.375</v>
      </c>
      <c r="F7" s="36"/>
      <c r="G7" s="36"/>
      <c r="H7" s="21">
        <v>0</v>
      </c>
      <c r="I7" s="1"/>
      <c r="J7" s="1"/>
      <c r="K7" s="28"/>
      <c r="L7" s="15"/>
      <c r="M7" s="29"/>
      <c r="N7" s="29"/>
      <c r="O7" s="33">
        <f>SUM(O5:O6)</f>
        <v>0</v>
      </c>
      <c r="P7" s="34">
        <f>SUM(P5:P6)</f>
        <v>68235.8</v>
      </c>
      <c r="Q7" s="3"/>
    </row>
    <row r="8" spans="2:17" ht="15.75" thickBot="1">
      <c r="B8" s="8">
        <v>44228</v>
      </c>
      <c r="C8" s="9" t="s">
        <v>9</v>
      </c>
      <c r="D8" s="20"/>
      <c r="E8" s="20">
        <f>1820*33.5*1.19+0.6</f>
        <v>72554.900000000009</v>
      </c>
      <c r="F8" s="36"/>
      <c r="G8" s="36"/>
      <c r="H8" s="21">
        <v>0</v>
      </c>
      <c r="I8" s="1"/>
      <c r="J8" s="1"/>
      <c r="M8" s="1"/>
      <c r="N8" s="1"/>
      <c r="O8" s="1"/>
      <c r="P8" s="1"/>
      <c r="Q8" s="1"/>
    </row>
    <row r="9" spans="2:17" ht="15.75" thickBot="1">
      <c r="B9" s="10" t="s">
        <v>6</v>
      </c>
      <c r="C9" s="9" t="s">
        <v>11</v>
      </c>
      <c r="D9" s="20">
        <v>161499.6</v>
      </c>
      <c r="E9" s="20"/>
      <c r="F9" s="20"/>
      <c r="G9" s="20"/>
      <c r="H9" s="21">
        <f>+D9</f>
        <v>161499.6</v>
      </c>
      <c r="I9" s="1"/>
      <c r="J9" s="1"/>
      <c r="K9" s="37" t="s">
        <v>15</v>
      </c>
      <c r="L9" s="38"/>
      <c r="M9" s="38"/>
      <c r="N9" s="38"/>
      <c r="O9" s="38"/>
      <c r="P9" s="39"/>
    </row>
    <row r="10" spans="2:17" ht="15.75" thickBot="1">
      <c r="B10" s="10" t="s">
        <v>6</v>
      </c>
      <c r="C10" s="9" t="s">
        <v>7</v>
      </c>
      <c r="D10" s="20">
        <v>444226.48</v>
      </c>
      <c r="E10" s="20"/>
      <c r="F10" s="20"/>
      <c r="G10" s="20"/>
      <c r="H10" s="21">
        <f>+D10</f>
        <v>444226.48</v>
      </c>
      <c r="I10" s="1"/>
      <c r="J10" s="1"/>
      <c r="M10" s="1"/>
      <c r="N10" s="1"/>
      <c r="O10" s="1"/>
      <c r="P10" s="1"/>
      <c r="Q10" s="1"/>
    </row>
    <row r="11" spans="2:17" ht="15.75" thickBot="1">
      <c r="B11" s="8">
        <v>44197</v>
      </c>
      <c r="C11" s="9" t="s">
        <v>7</v>
      </c>
      <c r="D11" s="20"/>
      <c r="E11" s="20">
        <f>88665.5*1.75*1.19+0.6</f>
        <v>184646.50375</v>
      </c>
      <c r="F11" s="20">
        <f>88665.5*0.16*1.75</f>
        <v>24826.34</v>
      </c>
      <c r="G11" s="20"/>
      <c r="H11" s="21">
        <f>+E11-F11</f>
        <v>159820.16375000001</v>
      </c>
      <c r="I11" s="3" t="s">
        <v>13</v>
      </c>
      <c r="J11" s="1"/>
      <c r="K11" s="13" t="s">
        <v>1</v>
      </c>
      <c r="L11" s="14" t="s">
        <v>0</v>
      </c>
      <c r="M11" s="32">
        <v>57846.203000000001</v>
      </c>
      <c r="N11" s="32">
        <v>57846.203000000001</v>
      </c>
      <c r="O11" s="32">
        <f>M11-N11</f>
        <v>0</v>
      </c>
      <c r="P11" s="31">
        <f>O11</f>
        <v>0</v>
      </c>
    </row>
    <row r="12" spans="2:17" ht="15.75" thickBot="1">
      <c r="B12" s="11">
        <v>44228</v>
      </c>
      <c r="C12" s="12" t="s">
        <v>7</v>
      </c>
      <c r="D12" s="22"/>
      <c r="E12" s="22">
        <f>50200*1.8*1.19+0.6</f>
        <v>107529</v>
      </c>
      <c r="F12" s="22">
        <f>50200*0.14*1.8</f>
        <v>12650.400000000001</v>
      </c>
      <c r="G12" s="22"/>
      <c r="H12" s="23">
        <f>+E12-F12</f>
        <v>94878.6</v>
      </c>
      <c r="I12" s="3" t="s">
        <v>16</v>
      </c>
      <c r="J12" s="1"/>
      <c r="M12" s="1"/>
      <c r="N12" s="1"/>
      <c r="O12" s="1"/>
      <c r="P12" s="1"/>
      <c r="Q12" s="1"/>
    </row>
    <row r="13" spans="2:17" ht="15.75" thickBot="1">
      <c r="B13" s="28"/>
      <c r="C13" s="15"/>
      <c r="D13" s="29"/>
      <c r="E13" s="29"/>
      <c r="F13" s="29"/>
      <c r="G13" s="30">
        <f>SUM(G5:G12)</f>
        <v>100428.41460000002</v>
      </c>
      <c r="H13" s="31">
        <f>SUM(H5:H12)</f>
        <v>2568718.16175</v>
      </c>
      <c r="I13" s="3"/>
      <c r="J13" s="1"/>
      <c r="M13" s="1"/>
      <c r="N13" s="1"/>
      <c r="O13" s="1"/>
      <c r="P13" s="1"/>
      <c r="Q13" s="1"/>
    </row>
    <row r="14" spans="2:17" ht="15.75" thickBot="1">
      <c r="D14" s="1"/>
      <c r="E14" s="1"/>
      <c r="F14" s="1"/>
      <c r="G14" s="1"/>
      <c r="H14" s="1"/>
      <c r="I14" s="1"/>
      <c r="J14" s="1"/>
      <c r="M14" s="1"/>
      <c r="N14" s="1"/>
      <c r="O14" s="1"/>
      <c r="P14" s="1"/>
      <c r="Q14" s="1"/>
    </row>
    <row r="15" spans="2:17" ht="15.75" thickBot="1">
      <c r="B15" s="37" t="s">
        <v>15</v>
      </c>
      <c r="C15" s="38"/>
      <c r="D15" s="38"/>
      <c r="E15" s="38"/>
      <c r="F15" s="38"/>
      <c r="G15" s="38"/>
      <c r="H15" s="39"/>
      <c r="M15" s="1"/>
      <c r="N15" s="1"/>
      <c r="O15" s="1"/>
      <c r="P15" s="1"/>
      <c r="Q15" s="1"/>
    </row>
    <row r="16" spans="2:17" ht="6.75" customHeight="1" thickBot="1">
      <c r="D16" s="1"/>
      <c r="E16" s="1"/>
      <c r="F16" s="1"/>
      <c r="G16" s="1"/>
      <c r="H16" s="1"/>
      <c r="I16" s="1"/>
      <c r="J16" s="1"/>
      <c r="M16" s="1"/>
      <c r="N16" s="1"/>
      <c r="O16" s="1"/>
      <c r="P16" s="1"/>
      <c r="Q16" s="1"/>
    </row>
    <row r="17" spans="2:17" ht="15.75" thickBot="1">
      <c r="B17" s="13" t="s">
        <v>6</v>
      </c>
      <c r="C17" s="14"/>
      <c r="D17" s="32"/>
      <c r="E17" s="32"/>
      <c r="F17" s="32"/>
      <c r="G17" s="32"/>
      <c r="H17" s="31"/>
      <c r="M17" s="1"/>
      <c r="N17" s="1"/>
      <c r="O17" s="1"/>
      <c r="P17" s="1"/>
      <c r="Q17" s="1"/>
    </row>
    <row r="18" spans="2:17">
      <c r="D18" s="1"/>
      <c r="E18" s="1"/>
      <c r="F18" s="1"/>
      <c r="G18" s="1"/>
      <c r="H18" s="1"/>
      <c r="I18" s="1"/>
      <c r="J18" s="1"/>
      <c r="M18" s="1"/>
      <c r="N18" s="1"/>
      <c r="O18" s="1"/>
      <c r="P18" s="1"/>
      <c r="Q18" s="1"/>
    </row>
    <row r="19" spans="2:17">
      <c r="D19" s="1"/>
      <c r="E19" s="1"/>
      <c r="F19" s="1"/>
      <c r="G19" s="1"/>
      <c r="H19" s="1"/>
      <c r="I19" s="1"/>
      <c r="J19" s="1"/>
      <c r="M19" s="1"/>
      <c r="N19" s="1"/>
      <c r="O19" s="1"/>
      <c r="P19" s="1"/>
      <c r="Q19" s="1"/>
    </row>
    <row r="20" spans="2:17">
      <c r="D20" s="1"/>
      <c r="E20" s="1"/>
      <c r="F20" s="1"/>
      <c r="G20" s="1"/>
      <c r="H20" s="1"/>
      <c r="I20" s="1"/>
      <c r="J20" s="1"/>
      <c r="M20" s="1"/>
      <c r="N20" s="1"/>
      <c r="O20" s="1"/>
      <c r="P20" s="1"/>
      <c r="Q20" s="1"/>
    </row>
    <row r="21" spans="2:17">
      <c r="D21" s="1"/>
      <c r="E21" s="1"/>
      <c r="F21" s="1"/>
      <c r="G21" s="1"/>
      <c r="H21" s="1"/>
      <c r="I21" s="1"/>
      <c r="J21" s="1"/>
      <c r="M21" s="1"/>
      <c r="N21" s="1"/>
      <c r="O21" s="1"/>
      <c r="P21" s="1"/>
      <c r="Q21" s="1"/>
    </row>
    <row r="22" spans="2:17">
      <c r="D22" s="1"/>
      <c r="E22" s="1"/>
      <c r="F22" s="1"/>
      <c r="G22" s="1"/>
      <c r="H22" s="1"/>
      <c r="I22" s="1"/>
      <c r="J22" s="1"/>
      <c r="M22" s="1"/>
      <c r="N22" s="1"/>
      <c r="O22" s="1"/>
      <c r="P22" s="1"/>
      <c r="Q22" s="1"/>
    </row>
    <row r="23" spans="2:17">
      <c r="D23" s="1"/>
      <c r="E23" s="1"/>
      <c r="F23" s="1"/>
      <c r="G23" s="1"/>
      <c r="H23" s="1"/>
      <c r="I23" s="1"/>
      <c r="J23" s="1"/>
      <c r="M23" s="1"/>
      <c r="N23" s="1"/>
      <c r="O23" s="1"/>
      <c r="P23" s="1"/>
      <c r="Q23" s="1"/>
    </row>
    <row r="24" spans="2:17">
      <c r="D24" s="1"/>
      <c r="E24" s="1"/>
      <c r="F24" s="1"/>
      <c r="G24" s="1"/>
      <c r="H24" s="1"/>
      <c r="I24" s="1"/>
      <c r="J24" s="1"/>
      <c r="M24" s="1"/>
      <c r="N24" s="1"/>
      <c r="O24" s="1"/>
      <c r="P24" s="1"/>
      <c r="Q24" s="1"/>
    </row>
    <row r="25" spans="2:17">
      <c r="D25" s="1"/>
      <c r="E25" s="1"/>
      <c r="F25" s="1"/>
      <c r="G25" s="1"/>
      <c r="H25" s="1"/>
      <c r="I25" s="1"/>
      <c r="J25" s="1"/>
      <c r="M25" s="1"/>
      <c r="N25" s="1"/>
      <c r="O25" s="1"/>
      <c r="P25" s="1"/>
      <c r="Q25" s="1"/>
    </row>
    <row r="26" spans="2:17">
      <c r="D26" s="1"/>
      <c r="E26" s="1"/>
      <c r="F26" s="1"/>
      <c r="G26" s="1"/>
      <c r="H26" s="1"/>
      <c r="I26" s="1"/>
      <c r="J26" s="1"/>
      <c r="M26" s="1"/>
      <c r="N26" s="1"/>
      <c r="O26" s="1"/>
      <c r="P26" s="1"/>
      <c r="Q26" s="1"/>
    </row>
    <row r="27" spans="2:17">
      <c r="D27" s="1"/>
      <c r="E27" s="1"/>
      <c r="F27" s="1"/>
      <c r="G27" s="1"/>
      <c r="H27" s="1"/>
      <c r="I27" s="1"/>
      <c r="J27" s="1"/>
    </row>
    <row r="28" spans="2:17">
      <c r="D28" s="1"/>
      <c r="E28" s="1"/>
      <c r="F28" s="1"/>
      <c r="G28" s="1"/>
      <c r="H28" s="1"/>
      <c r="I28" s="1"/>
      <c r="J28" s="1"/>
    </row>
    <row r="29" spans="2:17">
      <c r="D29" s="1"/>
      <c r="E29" s="1"/>
      <c r="F29" s="1"/>
      <c r="G29" s="1"/>
      <c r="H29" s="1"/>
      <c r="I29" s="1"/>
      <c r="J29" s="1"/>
    </row>
    <row r="30" spans="2:17">
      <c r="D30" s="1"/>
      <c r="E30" s="1"/>
      <c r="F30" s="1"/>
      <c r="G30" s="1"/>
      <c r="H30" s="1"/>
      <c r="I30" s="1"/>
      <c r="J30" s="1"/>
    </row>
    <row r="31" spans="2:17">
      <c r="D31" s="1"/>
      <c r="E31" s="1"/>
      <c r="F31" s="1"/>
      <c r="G31" s="1"/>
      <c r="H31" s="1"/>
      <c r="I31" s="1"/>
      <c r="J31" s="1"/>
    </row>
    <row r="32" spans="2:17">
      <c r="D32" s="1"/>
      <c r="E32" s="1"/>
      <c r="F32" s="1"/>
      <c r="G32" s="1"/>
      <c r="H32" s="1"/>
      <c r="I32" s="1"/>
      <c r="J32" s="1"/>
    </row>
  </sheetData>
  <mergeCells count="6">
    <mergeCell ref="F6:F8"/>
    <mergeCell ref="G6:G8"/>
    <mergeCell ref="B3:H3"/>
    <mergeCell ref="B15:H15"/>
    <mergeCell ref="K3:P3"/>
    <mergeCell ref="K9:P9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SNA</vt:lpstr>
      <vt:lpstr>STA</vt:lpstr>
      <vt:lpstr>Feuil3</vt:lpstr>
      <vt:lpstr>STA!Zone_d_impression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2021-03-03T16:43:21Z</cp:lastPrinted>
  <dcterms:created xsi:type="dcterms:W3CDTF">2021-03-03T15:11:02Z</dcterms:created>
  <dcterms:modified xsi:type="dcterms:W3CDTF">2021-03-24T17:23:26Z</dcterms:modified>
</cp:coreProperties>
</file>