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192.168.213.201\Workflow\FINANCE\Crédit Gestion SNA 2025\"/>
    </mc:Choice>
  </mc:AlternateContent>
  <xr:revisionPtr revIDLastSave="0" documentId="13_ncr:1_{E100CD1F-3794-4E7F-B7AC-783B9067067B}" xr6:coauthVersionLast="47" xr6:coauthVersionMax="47" xr10:uidLastSave="{00000000-0000-0000-0000-000000000000}"/>
  <bookViews>
    <workbookView xWindow="-120" yWindow="-120" windowWidth="20730" windowHeight="11040" xr2:uid="{7B9DDA18-7197-48CA-A2C6-EAB09B8EAACA}"/>
  </bookViews>
  <sheets>
    <sheet name="RECAP" sheetId="3" r:id="rId1"/>
    <sheet name="BATTERY" sheetId="1" r:id="rId2"/>
    <sheet name="PLAQUE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5" i="3" l="1"/>
  <c r="E14" i="3"/>
  <c r="E13" i="3"/>
  <c r="E12" i="3"/>
  <c r="F12" i="3" s="1"/>
  <c r="E11" i="3"/>
  <c r="E10" i="3"/>
  <c r="E9" i="3"/>
  <c r="E8" i="3"/>
  <c r="E7" i="3"/>
  <c r="E6" i="3"/>
  <c r="E5" i="3"/>
  <c r="E4" i="3"/>
  <c r="D69" i="1"/>
  <c r="E69" i="1"/>
  <c r="F69" i="1"/>
  <c r="G69" i="1"/>
  <c r="H69" i="1"/>
  <c r="I69" i="1"/>
  <c r="J69" i="1"/>
  <c r="K69" i="1"/>
  <c r="L69" i="1"/>
  <c r="M69" i="1"/>
  <c r="N69" i="1"/>
  <c r="O69" i="1"/>
  <c r="C69" i="1"/>
  <c r="I18" i="3"/>
  <c r="I14" i="3"/>
  <c r="I11" i="3"/>
  <c r="I15" i="3"/>
  <c r="I16" i="3"/>
  <c r="I9" i="3"/>
  <c r="I17" i="3"/>
  <c r="I12" i="3"/>
  <c r="I8" i="3"/>
  <c r="I13" i="3"/>
  <c r="I10" i="3"/>
  <c r="I6" i="3"/>
  <c r="I5" i="3"/>
  <c r="I4" i="3"/>
  <c r="D66" i="1"/>
  <c r="E66" i="1"/>
  <c r="F66" i="1"/>
  <c r="G66" i="1"/>
  <c r="H66" i="1"/>
  <c r="I66" i="1"/>
  <c r="J66" i="1"/>
  <c r="K66" i="1"/>
  <c r="L66" i="1"/>
  <c r="M66" i="1"/>
  <c r="N66" i="1"/>
  <c r="C66" i="1"/>
  <c r="O67" i="1"/>
  <c r="D15" i="3"/>
  <c r="D14" i="3"/>
  <c r="D13" i="3"/>
  <c r="D12" i="3"/>
  <c r="D11" i="3"/>
  <c r="D10" i="3"/>
  <c r="D9" i="3"/>
  <c r="D8" i="3"/>
  <c r="D7" i="3"/>
  <c r="D6" i="3"/>
  <c r="D5" i="3"/>
  <c r="D4" i="3"/>
  <c r="D16" i="3" s="1"/>
  <c r="F11" i="3" l="1"/>
  <c r="F9" i="3"/>
  <c r="F14" i="3"/>
  <c r="F6" i="3"/>
  <c r="F15" i="3"/>
  <c r="F7" i="3"/>
  <c r="F8" i="3"/>
  <c r="F10" i="3"/>
  <c r="F13" i="3"/>
  <c r="O66" i="1"/>
  <c r="F4" i="3"/>
  <c r="F5" i="3"/>
  <c r="F16" i="3" l="1"/>
  <c r="E16" i="3"/>
  <c r="O64" i="1" l="1"/>
  <c r="O63" i="1"/>
  <c r="O59" i="1"/>
  <c r="O58" i="1"/>
  <c r="O7" i="2"/>
  <c r="O6" i="2"/>
  <c r="O55" i="1"/>
  <c r="O54" i="1"/>
  <c r="O51" i="1"/>
  <c r="O50" i="1"/>
  <c r="O47" i="1"/>
  <c r="O46" i="1"/>
  <c r="O43" i="1"/>
  <c r="O42" i="1"/>
  <c r="O39" i="1"/>
  <c r="O38" i="1"/>
  <c r="O35" i="1"/>
  <c r="O34" i="1"/>
  <c r="O31" i="1"/>
  <c r="O30" i="1"/>
  <c r="O27" i="1"/>
  <c r="O26" i="1"/>
  <c r="O23" i="1"/>
  <c r="O22" i="1"/>
  <c r="O19" i="1"/>
  <c r="O18" i="1"/>
  <c r="O15" i="1"/>
  <c r="O14" i="1"/>
  <c r="O7" i="1"/>
  <c r="O6" i="1"/>
</calcChain>
</file>

<file path=xl/sharedStrings.xml><?xml version="1.0" encoding="utf-8"?>
<sst xmlns="http://schemas.openxmlformats.org/spreadsheetml/2006/main" count="278" uniqueCount="49">
  <si>
    <t>SND</t>
  </si>
  <si>
    <t>QTS VENDU</t>
  </si>
  <si>
    <t>CA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</si>
  <si>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</si>
  <si>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</si>
  <si>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</si>
  <si>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</si>
  <si>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</si>
  <si>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</si>
  <si>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</si>
  <si>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</si>
  <si>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</si>
  <si>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</si>
  <si>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</si>
  <si>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</si>
  <si>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TOTAL</t>
  </si>
  <si>
    <t>EXPORT</t>
  </si>
  <si>
    <t>PROXITECH</t>
  </si>
  <si>
    <t>LITTORAL BATT</t>
  </si>
  <si>
    <t>Ouest Batteries</t>
  </si>
  <si>
    <t xml:space="preserve">New customer </t>
  </si>
  <si>
    <t>LUBATEX</t>
  </si>
  <si>
    <t xml:space="preserve">DT Batteries d’Armor </t>
  </si>
  <si>
    <t>NEW CUSTOMER KINIYA</t>
  </si>
  <si>
    <t>DIRECT BATTERIE</t>
  </si>
  <si>
    <t>AMOURI GROUP</t>
  </si>
  <si>
    <t>ALPHADEAL</t>
  </si>
  <si>
    <t>ACM Technologie</t>
  </si>
  <si>
    <t>MATADOR</t>
  </si>
  <si>
    <t>MONBAT</t>
  </si>
  <si>
    <t>NEXT POWER</t>
  </si>
  <si>
    <t>Budget 2025</t>
  </si>
  <si>
    <t>Vente Plaque</t>
  </si>
  <si>
    <t xml:space="preserve">LOCAL </t>
  </si>
  <si>
    <t>FÉVRIER</t>
  </si>
  <si>
    <t>AOÛT</t>
  </si>
  <si>
    <t>DÉCEMBRE</t>
  </si>
  <si>
    <t>LOCAL</t>
  </si>
  <si>
    <t>CA 2025</t>
  </si>
  <si>
    <t>CLIENT</t>
  </si>
  <si>
    <t>ACM TECHNOLOGIES</t>
  </si>
  <si>
    <t>DIRECT BATTERIES</t>
  </si>
  <si>
    <t>DT BATTERIE D'ARMOR</t>
  </si>
  <si>
    <t>LITTORAL</t>
  </si>
  <si>
    <t>OUEST BATTERIES</t>
  </si>
  <si>
    <t>PROXITEC</t>
  </si>
  <si>
    <t>Total général</t>
  </si>
  <si>
    <t>NEW CUSTEMER</t>
  </si>
  <si>
    <t>NEW CUSTEMER KENYA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</si>
</sst>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1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b/>
      <sz val="12"/>
      <color rgb="FFFF0000"/>
      <name val="Aptos Narrow"/>
      <family val="2"/>
      <scheme val="minor"/>
    </font>
    <font>
      <b/>
      <sz val="10"/>
      <color rgb="FFFF0000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E1F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68">
    <xf numFmtId="0" fontId="0" fillId="0" borderId="0" xfId="0"/>
    <xf numFmtId="0" fontId="0" fillId="0" borderId="0" xfId="0" applyAlignment="1">
      <alignment textRotation="90"/>
    </xf>
    <xf numFmtId="0" fontId="3" fillId="0" borderId="0" xfId="0" applyFont="1" applyAlignment="1">
      <alignment horizontal="center" vertical="center" textRotation="90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1" fillId="0" borderId="0" xfId="0" applyFont="1"/>
    <xf numFmtId="164" fontId="0" fillId="0" borderId="0" xfId="0" applyNumberFormat="1"/>
    <xf numFmtId="164" fontId="0" fillId="0" borderId="0" xfId="1" applyNumberFormat="1" applyFont="1" applyFill="1" applyBorder="1" applyAlignment="1">
      <alignment horizontal="center" vertical="center"/>
    </xf>
    <xf numFmtId="164" fontId="0" fillId="0" borderId="0" xfId="1" applyNumberFormat="1" applyFont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0" fillId="0" borderId="7" xfId="1" applyNumberFormat="1" applyFont="1" applyBorder="1" applyAlignment="1">
      <alignment horizontal="center" vertical="center"/>
    </xf>
    <xf numFmtId="164" fontId="0" fillId="0" borderId="7" xfId="1" applyNumberFormat="1" applyFont="1" applyBorder="1" applyAlignment="1">
      <alignment vertical="center"/>
    </xf>
    <xf numFmtId="164" fontId="1" fillId="0" borderId="8" xfId="1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164" fontId="0" fillId="0" borderId="10" xfId="1" applyNumberFormat="1" applyFont="1" applyBorder="1" applyAlignment="1">
      <alignment horizontal="center" vertical="center"/>
    </xf>
    <xf numFmtId="164" fontId="1" fillId="0" borderId="11" xfId="1" applyNumberFormat="1" applyFont="1" applyBorder="1" applyAlignment="1">
      <alignment horizontal="center" vertical="center"/>
    </xf>
    <xf numFmtId="164" fontId="0" fillId="3" borderId="7" xfId="1" applyNumberFormat="1" applyFont="1" applyFill="1" applyBorder="1" applyAlignment="1">
      <alignment horizontal="center" vertical="center"/>
    </xf>
    <xf numFmtId="164" fontId="1" fillId="0" borderId="8" xfId="1" applyNumberFormat="1" applyFont="1" applyFill="1" applyBorder="1" applyAlignment="1">
      <alignment horizontal="center" vertical="center"/>
    </xf>
    <xf numFmtId="164" fontId="0" fillId="3" borderId="10" xfId="1" applyNumberFormat="1" applyFont="1" applyFill="1" applyBorder="1" applyAlignment="1">
      <alignment horizontal="center" vertical="center"/>
    </xf>
    <xf numFmtId="164" fontId="1" fillId="0" borderId="11" xfId="1" applyNumberFormat="1" applyFont="1" applyFill="1" applyBorder="1" applyAlignment="1">
      <alignment horizontal="center" vertical="center"/>
    </xf>
    <xf numFmtId="164" fontId="1" fillId="0" borderId="8" xfId="1" applyNumberFormat="1" applyFont="1" applyFill="1" applyBorder="1" applyAlignment="1">
      <alignment horizontal="center"/>
    </xf>
    <xf numFmtId="164" fontId="1" fillId="0" borderId="11" xfId="1" applyNumberFormat="1" applyFont="1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164" fontId="0" fillId="4" borderId="7" xfId="1" applyNumberFormat="1" applyFont="1" applyFill="1" applyBorder="1" applyAlignment="1">
      <alignment horizontal="center" vertical="center"/>
    </xf>
    <xf numFmtId="164" fontId="0" fillId="4" borderId="10" xfId="1" applyNumberFormat="1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3" fontId="0" fillId="0" borderId="0" xfId="0" applyNumberFormat="1"/>
    <xf numFmtId="0" fontId="0" fillId="0" borderId="12" xfId="0" applyBorder="1"/>
    <xf numFmtId="3" fontId="0" fillId="0" borderId="12" xfId="0" applyNumberFormat="1" applyBorder="1"/>
    <xf numFmtId="0" fontId="1" fillId="0" borderId="12" xfId="0" applyFont="1" applyBorder="1" applyAlignment="1">
      <alignment horizontal="center"/>
    </xf>
    <xf numFmtId="3" fontId="1" fillId="0" borderId="12" xfId="0" applyNumberFormat="1" applyFont="1" applyBorder="1" applyAlignment="1">
      <alignment horizontal="center"/>
    </xf>
    <xf numFmtId="0" fontId="1" fillId="0" borderId="12" xfId="0" applyFont="1" applyBorder="1"/>
    <xf numFmtId="3" fontId="1" fillId="0" borderId="12" xfId="0" applyNumberFormat="1" applyFont="1" applyBorder="1"/>
    <xf numFmtId="164" fontId="1" fillId="0" borderId="0" xfId="0" applyNumberFormat="1" applyFont="1"/>
    <xf numFmtId="0" fontId="5" fillId="0" borderId="6" xfId="0" applyFont="1" applyBorder="1" applyAlignment="1">
      <alignment horizontal="center" vertical="center" textRotation="90"/>
    </xf>
    <xf numFmtId="0" fontId="5" fillId="0" borderId="9" xfId="0" applyFont="1" applyBorder="1" applyAlignment="1">
      <alignment horizontal="center" vertical="center" textRotation="90"/>
    </xf>
    <xf numFmtId="0" fontId="2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indent="1"/>
    </xf>
    <xf numFmtId="0" fontId="6" fillId="0" borderId="9" xfId="0" applyFont="1" applyBorder="1" applyAlignment="1">
      <alignment horizontal="center" vertical="center" indent="1"/>
    </xf>
    <xf numFmtId="0" fontId="6" fillId="0" borderId="6" xfId="0" applyFont="1" applyBorder="1" applyAlignment="1">
      <alignment horizontal="center" textRotation="90"/>
    </xf>
    <xf numFmtId="0" fontId="6" fillId="0" borderId="9" xfId="0" applyFont="1" applyBorder="1" applyAlignment="1">
      <alignment horizontal="center" textRotation="90"/>
    </xf>
    <xf numFmtId="0" fontId="6" fillId="0" borderId="6" xfId="0" applyFont="1" applyBorder="1" applyAlignment="1">
      <alignment horizontal="center" vertical="center" textRotation="90" wrapText="1"/>
    </xf>
    <xf numFmtId="0" fontId="6" fillId="0" borderId="9" xfId="0" applyFont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center" vertical="center" textRotation="90"/>
    </xf>
    <xf numFmtId="0" fontId="6" fillId="0" borderId="6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9" fillId="0" borderId="12" xfId="0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0" fontId="9" fillId="5" borderId="13" xfId="0" applyFont="1" applyFill="1" applyBorder="1" applyAlignment="1">
      <alignment vertical="center"/>
    </xf>
    <xf numFmtId="3" fontId="9" fillId="5" borderId="13" xfId="0" applyNumberFormat="1" applyFont="1" applyFill="1" applyBorder="1" applyAlignment="1">
      <alignment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9D955-5A75-428F-9225-1DCF4D609665}">
  <dimension ref="C2:I18"/>
  <sheetViews>
    <sheetView tabSelected="1" workbookViewId="0">
      <selection activeCell="H23" sqref="H23"/>
    </sheetView>
  </sheetViews>
  <sheetFormatPr baseColWidth="10" defaultRowHeight="15" x14ac:dyDescent="0.25"/>
  <cols>
    <col min="4" max="4" width="12.42578125" style="40" bestFit="1" customWidth="1"/>
    <col min="5" max="5" width="11.42578125" style="40"/>
    <col min="6" max="6" width="15.7109375" style="40" customWidth="1"/>
    <col min="8" max="8" width="27.28515625" bestFit="1" customWidth="1"/>
  </cols>
  <sheetData>
    <row r="2" spans="3:9" ht="15.75" thickBot="1" x14ac:dyDescent="0.3"/>
    <row r="3" spans="3:9" ht="16.5" thickBot="1" x14ac:dyDescent="0.3">
      <c r="C3" s="43" t="s">
        <v>38</v>
      </c>
      <c r="D3" s="44" t="s">
        <v>37</v>
      </c>
      <c r="E3" s="44" t="s">
        <v>16</v>
      </c>
      <c r="F3" s="44" t="s">
        <v>15</v>
      </c>
      <c r="H3" s="64" t="s">
        <v>39</v>
      </c>
      <c r="I3" s="44"/>
    </row>
    <row r="4" spans="3:9" ht="16.5" thickBot="1" x14ac:dyDescent="0.3">
      <c r="C4" s="41" t="s">
        <v>3</v>
      </c>
      <c r="D4" s="42">
        <f>+BATTERY!C7</f>
        <v>2810024</v>
      </c>
      <c r="E4" s="42">
        <f>+BATTERY!C69</f>
        <v>5516260</v>
      </c>
      <c r="F4" s="42">
        <f>+E4+D4</f>
        <v>8326284</v>
      </c>
      <c r="H4" s="65" t="s">
        <v>40</v>
      </c>
      <c r="I4" s="42">
        <f>+BATTERY!O55</f>
        <v>361817</v>
      </c>
    </row>
    <row r="5" spans="3:9" ht="16.5" thickBot="1" x14ac:dyDescent="0.3">
      <c r="C5" s="41" t="s">
        <v>34</v>
      </c>
      <c r="D5" s="42">
        <f>+BATTERY!D7</f>
        <v>2629344</v>
      </c>
      <c r="E5" s="42">
        <f>+BATTERY!D69</f>
        <v>4531191</v>
      </c>
      <c r="F5" s="42">
        <f t="shared" ref="F5:F15" si="0">+E5+D5</f>
        <v>7160535</v>
      </c>
      <c r="H5" s="65" t="s">
        <v>26</v>
      </c>
      <c r="I5" s="42">
        <f>+BATTERY!O51</f>
        <v>5599296</v>
      </c>
    </row>
    <row r="6" spans="3:9" ht="16.5" thickBot="1" x14ac:dyDescent="0.3">
      <c r="C6" s="41" t="s">
        <v>5</v>
      </c>
      <c r="D6" s="42">
        <f>+BATTERY!E7</f>
        <v>2705305</v>
      </c>
      <c r="E6" s="42">
        <f>+BATTERY!E69</f>
        <v>4755146</v>
      </c>
      <c r="F6" s="42">
        <f t="shared" si="0"/>
        <v>7460451</v>
      </c>
      <c r="H6" s="65" t="s">
        <v>41</v>
      </c>
      <c r="I6" s="42">
        <f>+BATTERY!O43</f>
        <v>736664</v>
      </c>
    </row>
    <row r="7" spans="3:9" ht="16.5" thickBot="1" x14ac:dyDescent="0.3">
      <c r="C7" s="41" t="s">
        <v>6</v>
      </c>
      <c r="D7" s="42">
        <f>+BATTERY!F7</f>
        <v>2552482</v>
      </c>
      <c r="E7" s="42">
        <f>+BATTERY!F69</f>
        <v>5849288</v>
      </c>
      <c r="F7" s="42">
        <f t="shared" si="0"/>
        <v>8401770</v>
      </c>
      <c r="H7" s="65" t="s">
        <v>42</v>
      </c>
      <c r="I7" s="42">
        <v>700202</v>
      </c>
    </row>
    <row r="8" spans="3:9" ht="16.5" thickBot="1" x14ac:dyDescent="0.3">
      <c r="C8" s="41" t="s">
        <v>7</v>
      </c>
      <c r="D8" s="42">
        <f>+BATTERY!G7</f>
        <v>3663131</v>
      </c>
      <c r="E8" s="42">
        <f>+BATTERY!G69</f>
        <v>4544333</v>
      </c>
      <c r="F8" s="42">
        <f t="shared" si="0"/>
        <v>8207464</v>
      </c>
      <c r="H8" s="65" t="s">
        <v>43</v>
      </c>
      <c r="I8" s="42">
        <f>+BATTERY!O19</f>
        <v>4057771</v>
      </c>
    </row>
    <row r="9" spans="3:9" ht="16.5" thickBot="1" x14ac:dyDescent="0.3">
      <c r="C9" s="41" t="s">
        <v>8</v>
      </c>
      <c r="D9" s="42">
        <f>+BATTERY!H7</f>
        <v>3952919</v>
      </c>
      <c r="E9" s="42">
        <f>+BATTERY!H69</f>
        <v>4866181</v>
      </c>
      <c r="F9" s="42">
        <f t="shared" si="0"/>
        <v>8819100</v>
      </c>
      <c r="H9" s="65" t="s">
        <v>21</v>
      </c>
      <c r="I9" s="42">
        <f>+BATTERY!O31</f>
        <v>937860</v>
      </c>
    </row>
    <row r="10" spans="3:9" ht="16.5" thickBot="1" x14ac:dyDescent="0.3">
      <c r="C10" s="41" t="s">
        <v>9</v>
      </c>
      <c r="D10" s="42">
        <f>+BATTERY!I7</f>
        <v>4258784</v>
      </c>
      <c r="E10" s="42">
        <f>+BATTERY!I69</f>
        <v>5681776</v>
      </c>
      <c r="F10" s="42">
        <f t="shared" si="0"/>
        <v>9940560</v>
      </c>
      <c r="H10" s="65" t="s">
        <v>28</v>
      </c>
      <c r="I10" s="42">
        <f>+PLAQUE!O7</f>
        <v>24415824</v>
      </c>
    </row>
    <row r="11" spans="3:9" ht="16.5" thickBot="1" x14ac:dyDescent="0.3">
      <c r="C11" s="41" t="s">
        <v>35</v>
      </c>
      <c r="D11" s="42">
        <f>+BATTERY!J7</f>
        <v>5238466</v>
      </c>
      <c r="E11" s="42">
        <f>+BATTERY!J69</f>
        <v>4896964</v>
      </c>
      <c r="F11" s="42">
        <f t="shared" si="0"/>
        <v>10135430</v>
      </c>
      <c r="H11" s="65" t="s">
        <v>29</v>
      </c>
      <c r="I11" s="42">
        <f>+BATTERY!O59</f>
        <v>6776500</v>
      </c>
    </row>
    <row r="12" spans="3:9" ht="16.5" thickBot="1" x14ac:dyDescent="0.3">
      <c r="C12" s="41" t="s">
        <v>11</v>
      </c>
      <c r="D12" s="42">
        <f>+BATTERY!K7</f>
        <v>5096454</v>
      </c>
      <c r="E12" s="42">
        <f>+BATTERY!K69</f>
        <v>5892870</v>
      </c>
      <c r="F12" s="42">
        <f t="shared" si="0"/>
        <v>10989324</v>
      </c>
      <c r="H12" s="65" t="s">
        <v>44</v>
      </c>
      <c r="I12" s="42">
        <f>+BATTERY!O23</f>
        <v>1255425</v>
      </c>
    </row>
    <row r="13" spans="3:9" ht="16.5" thickBot="1" x14ac:dyDescent="0.3">
      <c r="C13" s="41" t="s">
        <v>12</v>
      </c>
      <c r="D13" s="42">
        <f>+BATTERY!L7</f>
        <v>4647613</v>
      </c>
      <c r="E13" s="42">
        <f>+BATTERY!L69</f>
        <v>5848017</v>
      </c>
      <c r="F13" s="42">
        <f t="shared" si="0"/>
        <v>10495630</v>
      </c>
      <c r="H13" s="65" t="s">
        <v>45</v>
      </c>
      <c r="I13" s="42">
        <f>+BATTERY!O15</f>
        <v>3472479</v>
      </c>
    </row>
    <row r="14" spans="3:9" ht="16.5" thickBot="1" x14ac:dyDescent="0.3">
      <c r="C14" s="41" t="s">
        <v>13</v>
      </c>
      <c r="D14" s="42">
        <f>+BATTERY!M7</f>
        <v>4490771</v>
      </c>
      <c r="E14" s="42">
        <f>+BATTERY!M69</f>
        <v>5899765</v>
      </c>
      <c r="F14" s="42">
        <f t="shared" si="0"/>
        <v>10390536</v>
      </c>
      <c r="H14" s="65" t="s">
        <v>30</v>
      </c>
      <c r="I14" s="42">
        <f>+BATTERY!O64</f>
        <v>3206030</v>
      </c>
    </row>
    <row r="15" spans="3:9" ht="16.5" thickBot="1" x14ac:dyDescent="0.3">
      <c r="C15" s="41" t="s">
        <v>36</v>
      </c>
      <c r="D15" s="42">
        <f>+BATTERY!N7</f>
        <v>3983021</v>
      </c>
      <c r="E15" s="42">
        <f>+BATTERY!N69</f>
        <v>5493789</v>
      </c>
      <c r="F15" s="42">
        <f t="shared" si="0"/>
        <v>9476810</v>
      </c>
      <c r="H15" s="65" t="s">
        <v>25</v>
      </c>
      <c r="I15" s="42">
        <f>+BATTERY!O47</f>
        <v>11353070</v>
      </c>
    </row>
    <row r="16" spans="3:9" ht="16.5" thickBot="1" x14ac:dyDescent="0.3">
      <c r="C16" s="45" t="s">
        <v>15</v>
      </c>
      <c r="D16" s="46">
        <f>SUM(D4:D15)</f>
        <v>46028314</v>
      </c>
      <c r="E16" s="46">
        <f>SUM(E4:E15)</f>
        <v>63775580</v>
      </c>
      <c r="F16" s="46">
        <f>SUM(F4:F15)</f>
        <v>109803894</v>
      </c>
      <c r="H16" s="65" t="s">
        <v>48</v>
      </c>
      <c r="I16" s="42">
        <f>+BATTERY!O39</f>
        <v>492386</v>
      </c>
    </row>
    <row r="17" spans="8:9" ht="16.5" thickBot="1" x14ac:dyDescent="0.3">
      <c r="H17" s="65" t="s">
        <v>47</v>
      </c>
      <c r="I17" s="42">
        <f>+BATTERY!O27</f>
        <v>410256</v>
      </c>
    </row>
    <row r="18" spans="8:9" ht="16.5" thickBot="1" x14ac:dyDescent="0.3">
      <c r="H18" s="66" t="s">
        <v>46</v>
      </c>
      <c r="I18" s="67">
        <f>SUM(I4:I17)</f>
        <v>63775580</v>
      </c>
    </row>
  </sheetData>
  <phoneticPr fontId="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09F05-0910-46A7-877C-DD0E3BC401DC}">
  <dimension ref="A1:Q69"/>
  <sheetViews>
    <sheetView showGridLines="0" topLeftCell="A52" workbookViewId="0">
      <selection activeCell="D69" sqref="D69"/>
    </sheetView>
  </sheetViews>
  <sheetFormatPr baseColWidth="10" defaultRowHeight="15" x14ac:dyDescent="0.25"/>
  <cols>
    <col min="1" max="1" width="18.28515625" customWidth="1"/>
    <col min="2" max="2" width="14.5703125" customWidth="1"/>
    <col min="3" max="3" width="13" customWidth="1"/>
    <col min="4" max="5" width="12.85546875" customWidth="1"/>
    <col min="6" max="6" width="14.5703125" customWidth="1"/>
    <col min="7" max="8" width="13" customWidth="1"/>
    <col min="9" max="9" width="13.140625" customWidth="1"/>
    <col min="10" max="10" width="12.85546875" customWidth="1"/>
    <col min="11" max="11" width="13.140625" customWidth="1"/>
    <col min="12" max="12" width="13" customWidth="1"/>
    <col min="13" max="13" width="13.140625" customWidth="1"/>
    <col min="14" max="14" width="13" customWidth="1"/>
    <col min="15" max="15" width="14" bestFit="1" customWidth="1"/>
    <col min="16" max="16" width="12.85546875" bestFit="1" customWidth="1"/>
  </cols>
  <sheetData>
    <row r="1" spans="1:17" x14ac:dyDescent="0.25">
      <c r="E1" s="1"/>
    </row>
    <row r="2" spans="1:17" x14ac:dyDescent="0.25">
      <c r="A2" s="7" t="s">
        <v>31</v>
      </c>
    </row>
    <row r="3" spans="1:17" ht="26.25" x14ac:dyDescent="0.25">
      <c r="F3" s="50" t="s">
        <v>33</v>
      </c>
      <c r="G3" s="50"/>
    </row>
    <row r="4" spans="1:17" ht="15.75" thickBot="1" x14ac:dyDescent="0.3"/>
    <row r="5" spans="1:17" ht="15" customHeight="1" thickBot="1" x14ac:dyDescent="0.3">
      <c r="C5" s="11" t="s">
        <v>3</v>
      </c>
      <c r="D5" s="12" t="s">
        <v>4</v>
      </c>
      <c r="E5" s="13" t="s">
        <v>5</v>
      </c>
      <c r="F5" s="13" t="s">
        <v>6</v>
      </c>
      <c r="G5" s="13" t="s">
        <v>7</v>
      </c>
      <c r="H5" s="13" t="s">
        <v>8</v>
      </c>
      <c r="I5" s="13" t="s">
        <v>9</v>
      </c>
      <c r="J5" s="13" t="s">
        <v>10</v>
      </c>
      <c r="K5" s="13" t="s">
        <v>11</v>
      </c>
      <c r="L5" s="13" t="s">
        <v>12</v>
      </c>
      <c r="M5" s="13" t="s">
        <v>13</v>
      </c>
      <c r="N5" s="14" t="s">
        <v>14</v>
      </c>
      <c r="O5" s="15" t="s">
        <v>15</v>
      </c>
    </row>
    <row r="6" spans="1:17" ht="23.25" customHeight="1" x14ac:dyDescent="0.25">
      <c r="A6" s="48" t="s">
        <v>0</v>
      </c>
      <c r="B6" s="17" t="s">
        <v>1</v>
      </c>
      <c r="C6" s="18">
        <v>13854</v>
      </c>
      <c r="D6" s="18">
        <v>12942</v>
      </c>
      <c r="E6" s="18">
        <v>13505</v>
      </c>
      <c r="F6" s="18">
        <v>13067</v>
      </c>
      <c r="G6" s="18">
        <v>18231</v>
      </c>
      <c r="H6" s="19">
        <v>20105</v>
      </c>
      <c r="I6" s="18">
        <v>21789</v>
      </c>
      <c r="J6" s="18">
        <v>26669</v>
      </c>
      <c r="K6" s="18">
        <v>24211</v>
      </c>
      <c r="L6" s="18">
        <v>21896</v>
      </c>
      <c r="M6" s="18">
        <v>21071</v>
      </c>
      <c r="N6" s="18">
        <v>18800</v>
      </c>
      <c r="O6" s="20">
        <f>+SUM(C6:N6)</f>
        <v>226140</v>
      </c>
      <c r="Q6" s="8"/>
    </row>
    <row r="7" spans="1:17" ht="25.5" customHeight="1" thickBot="1" x14ac:dyDescent="0.3">
      <c r="A7" s="49"/>
      <c r="B7" s="21" t="s">
        <v>2</v>
      </c>
      <c r="C7" s="22">
        <v>2810024</v>
      </c>
      <c r="D7" s="22">
        <v>2629344</v>
      </c>
      <c r="E7" s="22">
        <v>2705305</v>
      </c>
      <c r="F7" s="22">
        <v>2552482</v>
      </c>
      <c r="G7" s="22">
        <v>3663131</v>
      </c>
      <c r="H7" s="22">
        <v>3952919</v>
      </c>
      <c r="I7" s="22">
        <v>4258784</v>
      </c>
      <c r="J7" s="22">
        <v>5238466</v>
      </c>
      <c r="K7" s="22">
        <v>5096454</v>
      </c>
      <c r="L7" s="22">
        <v>4647613</v>
      </c>
      <c r="M7" s="22">
        <v>4490771</v>
      </c>
      <c r="N7" s="22">
        <v>3983021</v>
      </c>
      <c r="O7" s="23">
        <f>+SUM(C7:N7)</f>
        <v>46028314</v>
      </c>
      <c r="Q7" s="8"/>
    </row>
    <row r="8" spans="1:17" ht="16.5" customHeight="1" x14ac:dyDescent="0.25">
      <c r="A8" s="2"/>
      <c r="B8" s="3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5"/>
    </row>
    <row r="9" spans="1:17" ht="15" customHeight="1" x14ac:dyDescent="0.25">
      <c r="A9" s="2"/>
      <c r="B9" s="3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5"/>
    </row>
    <row r="10" spans="1:17" ht="20.25" customHeight="1" x14ac:dyDescent="0.25">
      <c r="A10" s="2"/>
      <c r="B10" s="3"/>
      <c r="C10" s="4"/>
      <c r="D10" s="4"/>
      <c r="E10" s="4"/>
      <c r="F10" s="50" t="s">
        <v>16</v>
      </c>
      <c r="G10" s="50"/>
      <c r="I10" s="4"/>
      <c r="J10" s="4"/>
      <c r="K10" s="4"/>
      <c r="L10" s="4"/>
      <c r="M10" s="4"/>
      <c r="N10" s="4"/>
      <c r="O10" s="5"/>
      <c r="Q10" s="8"/>
    </row>
    <row r="11" spans="1:17" ht="15" customHeight="1" x14ac:dyDescent="0.25">
      <c r="A11" s="2"/>
      <c r="B11" s="3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5"/>
    </row>
    <row r="12" spans="1:17" ht="18.75" customHeight="1" thickBot="1" x14ac:dyDescent="0.3"/>
    <row r="13" spans="1:17" ht="20.25" customHeight="1" thickBot="1" x14ac:dyDescent="0.3">
      <c r="C13" s="11" t="s">
        <v>3</v>
      </c>
      <c r="D13" s="12" t="s">
        <v>4</v>
      </c>
      <c r="E13" s="13" t="s">
        <v>5</v>
      </c>
      <c r="F13" s="13" t="s">
        <v>6</v>
      </c>
      <c r="G13" s="13" t="s">
        <v>7</v>
      </c>
      <c r="H13" s="13" t="s">
        <v>8</v>
      </c>
      <c r="I13" s="13" t="s">
        <v>9</v>
      </c>
      <c r="J13" s="13" t="s">
        <v>10</v>
      </c>
      <c r="K13" s="13" t="s">
        <v>11</v>
      </c>
      <c r="L13" s="13" t="s">
        <v>12</v>
      </c>
      <c r="M13" s="13" t="s">
        <v>13</v>
      </c>
      <c r="N13" s="14" t="s">
        <v>14</v>
      </c>
      <c r="O13" s="15" t="s">
        <v>15</v>
      </c>
    </row>
    <row r="14" spans="1:17" ht="33.75" customHeight="1" x14ac:dyDescent="0.25">
      <c r="A14" s="48" t="s">
        <v>17</v>
      </c>
      <c r="B14" s="17" t="s">
        <v>1</v>
      </c>
      <c r="C14" s="18">
        <v>3710</v>
      </c>
      <c r="D14" s="18">
        <v>3710</v>
      </c>
      <c r="E14" s="18">
        <v>1855</v>
      </c>
      <c r="F14" s="18">
        <v>1855</v>
      </c>
      <c r="G14" s="24"/>
      <c r="H14" s="18">
        <v>1855</v>
      </c>
      <c r="I14" s="18">
        <v>1855</v>
      </c>
      <c r="J14" s="18">
        <v>3710</v>
      </c>
      <c r="K14" s="18">
        <v>3710</v>
      </c>
      <c r="L14" s="18">
        <v>3710</v>
      </c>
      <c r="M14" s="18">
        <v>3710</v>
      </c>
      <c r="N14" s="18">
        <v>3710</v>
      </c>
      <c r="O14" s="25">
        <f>+SUM(C14:N14)</f>
        <v>33390</v>
      </c>
    </row>
    <row r="15" spans="1:17" ht="33" customHeight="1" thickBot="1" x14ac:dyDescent="0.3">
      <c r="A15" s="49"/>
      <c r="B15" s="21" t="s">
        <v>2</v>
      </c>
      <c r="C15" s="22">
        <v>385831</v>
      </c>
      <c r="D15" s="22">
        <v>385831</v>
      </c>
      <c r="E15" s="22">
        <v>192915</v>
      </c>
      <c r="F15" s="22">
        <v>192915</v>
      </c>
      <c r="G15" s="26"/>
      <c r="H15" s="22">
        <v>192915</v>
      </c>
      <c r="I15" s="22">
        <v>192915</v>
      </c>
      <c r="J15" s="22">
        <v>385831</v>
      </c>
      <c r="K15" s="22">
        <v>385831</v>
      </c>
      <c r="L15" s="22">
        <v>385831</v>
      </c>
      <c r="M15" s="22">
        <v>385831</v>
      </c>
      <c r="N15" s="22">
        <v>385833</v>
      </c>
      <c r="O15" s="27">
        <f>+SUM(C15:N15)</f>
        <v>3472479</v>
      </c>
    </row>
    <row r="16" spans="1:17" ht="15.75" thickBot="1" x14ac:dyDescent="0.3"/>
    <row r="17" spans="1:16" ht="18" customHeight="1" thickBot="1" x14ac:dyDescent="0.3">
      <c r="C17" s="11" t="s">
        <v>3</v>
      </c>
      <c r="D17" s="12" t="s">
        <v>4</v>
      </c>
      <c r="E17" s="13" t="s">
        <v>5</v>
      </c>
      <c r="F17" s="13" t="s">
        <v>6</v>
      </c>
      <c r="G17" s="13" t="s">
        <v>7</v>
      </c>
      <c r="H17" s="13" t="s">
        <v>8</v>
      </c>
      <c r="I17" s="13" t="s">
        <v>9</v>
      </c>
      <c r="J17" s="13" t="s">
        <v>10</v>
      </c>
      <c r="K17" s="13" t="s">
        <v>11</v>
      </c>
      <c r="L17" s="13" t="s">
        <v>12</v>
      </c>
      <c r="M17" s="13" t="s">
        <v>13</v>
      </c>
      <c r="N17" s="14" t="s">
        <v>14</v>
      </c>
      <c r="O17" s="15" t="s">
        <v>15</v>
      </c>
    </row>
    <row r="18" spans="1:16" ht="21.75" customHeight="1" x14ac:dyDescent="0.25">
      <c r="A18" s="55" t="s">
        <v>18</v>
      </c>
      <c r="B18" s="17" t="s">
        <v>1</v>
      </c>
      <c r="C18" s="18">
        <v>3518</v>
      </c>
      <c r="D18" s="18">
        <v>3518</v>
      </c>
      <c r="E18" s="18">
        <v>5277</v>
      </c>
      <c r="F18" s="24"/>
      <c r="G18" s="24"/>
      <c r="H18" s="24"/>
      <c r="I18" s="18">
        <v>3518</v>
      </c>
      <c r="J18" s="18">
        <v>3518</v>
      </c>
      <c r="K18" s="18">
        <v>5277</v>
      </c>
      <c r="L18" s="18">
        <v>5277</v>
      </c>
      <c r="M18" s="18">
        <v>3518</v>
      </c>
      <c r="N18" s="18">
        <v>3518</v>
      </c>
      <c r="O18" s="28">
        <f>+SUM(C18:N18)</f>
        <v>36939</v>
      </c>
    </row>
    <row r="19" spans="1:16" ht="20.25" customHeight="1" thickBot="1" x14ac:dyDescent="0.3">
      <c r="A19" s="56"/>
      <c r="B19" s="21" t="s">
        <v>2</v>
      </c>
      <c r="C19" s="22">
        <v>386454</v>
      </c>
      <c r="D19" s="22">
        <v>386454</v>
      </c>
      <c r="E19" s="22">
        <v>579682</v>
      </c>
      <c r="F19" s="26"/>
      <c r="G19" s="26"/>
      <c r="H19" s="26"/>
      <c r="I19" s="22">
        <v>386454</v>
      </c>
      <c r="J19" s="22">
        <v>386454</v>
      </c>
      <c r="K19" s="22">
        <v>579682</v>
      </c>
      <c r="L19" s="22">
        <v>579682</v>
      </c>
      <c r="M19" s="22">
        <v>386454</v>
      </c>
      <c r="N19" s="22">
        <v>386455</v>
      </c>
      <c r="O19" s="29">
        <f>+SUM(C19:N19)</f>
        <v>4057771</v>
      </c>
    </row>
    <row r="20" spans="1:16" ht="15.75" thickBot="1" x14ac:dyDescent="0.3"/>
    <row r="21" spans="1:16" ht="17.25" customHeight="1" thickBot="1" x14ac:dyDescent="0.3">
      <c r="C21" s="11" t="s">
        <v>3</v>
      </c>
      <c r="D21" s="12" t="s">
        <v>4</v>
      </c>
      <c r="E21" s="13" t="s">
        <v>5</v>
      </c>
      <c r="F21" s="13" t="s">
        <v>6</v>
      </c>
      <c r="G21" s="13" t="s">
        <v>7</v>
      </c>
      <c r="H21" s="13" t="s">
        <v>8</v>
      </c>
      <c r="I21" s="13" t="s">
        <v>9</v>
      </c>
      <c r="J21" s="13" t="s">
        <v>10</v>
      </c>
      <c r="K21" s="13" t="s">
        <v>11</v>
      </c>
      <c r="L21" s="13" t="s">
        <v>12</v>
      </c>
      <c r="M21" s="13" t="s">
        <v>13</v>
      </c>
      <c r="N21" s="14" t="s">
        <v>14</v>
      </c>
      <c r="O21" s="15" t="s">
        <v>15</v>
      </c>
    </row>
    <row r="22" spans="1:16" ht="21" customHeight="1" x14ac:dyDescent="0.25">
      <c r="A22" s="57" t="s">
        <v>19</v>
      </c>
      <c r="B22" s="17" t="s">
        <v>1</v>
      </c>
      <c r="C22" s="18">
        <v>3446</v>
      </c>
      <c r="D22" s="18">
        <v>3446</v>
      </c>
      <c r="E22" s="24"/>
      <c r="F22" s="24"/>
      <c r="G22" s="24"/>
      <c r="H22" s="24"/>
      <c r="I22" s="24"/>
      <c r="J22" s="24"/>
      <c r="K22" s="24"/>
      <c r="L22" s="18">
        <v>1723</v>
      </c>
      <c r="M22" s="18">
        <v>1723</v>
      </c>
      <c r="N22" s="24"/>
      <c r="O22" s="28">
        <f>+SUM(C22:N22)</f>
        <v>10338</v>
      </c>
    </row>
    <row r="23" spans="1:16" ht="35.25" customHeight="1" thickBot="1" x14ac:dyDescent="0.3">
      <c r="A23" s="58"/>
      <c r="B23" s="21" t="s">
        <v>2</v>
      </c>
      <c r="C23" s="22">
        <v>418475</v>
      </c>
      <c r="D23" s="22">
        <v>418475</v>
      </c>
      <c r="E23" s="26"/>
      <c r="F23" s="26"/>
      <c r="G23" s="26"/>
      <c r="H23" s="26"/>
      <c r="I23" s="26"/>
      <c r="J23" s="26"/>
      <c r="K23" s="26"/>
      <c r="L23" s="22">
        <v>209238</v>
      </c>
      <c r="M23" s="22">
        <v>209237</v>
      </c>
      <c r="N23" s="26"/>
      <c r="O23" s="29">
        <f>+SUM(C23:N23)</f>
        <v>1255425</v>
      </c>
      <c r="P23" s="10"/>
    </row>
    <row r="24" spans="1:16" ht="15.75" thickBot="1" x14ac:dyDescent="0.3"/>
    <row r="25" spans="1:16" ht="17.25" customHeight="1" thickBot="1" x14ac:dyDescent="0.3">
      <c r="C25" s="11" t="s">
        <v>3</v>
      </c>
      <c r="D25" s="12" t="s">
        <v>4</v>
      </c>
      <c r="E25" s="13" t="s">
        <v>5</v>
      </c>
      <c r="F25" s="13" t="s">
        <v>6</v>
      </c>
      <c r="G25" s="13" t="s">
        <v>7</v>
      </c>
      <c r="H25" s="13" t="s">
        <v>8</v>
      </c>
      <c r="I25" s="13" t="s">
        <v>9</v>
      </c>
      <c r="J25" s="13" t="s">
        <v>10</v>
      </c>
      <c r="K25" s="13" t="s">
        <v>11</v>
      </c>
      <c r="L25" s="13" t="s">
        <v>12</v>
      </c>
      <c r="M25" s="13" t="s">
        <v>13</v>
      </c>
      <c r="N25" s="14" t="s">
        <v>14</v>
      </c>
      <c r="O25" s="15" t="s">
        <v>15</v>
      </c>
    </row>
    <row r="26" spans="1:16" ht="33.75" customHeight="1" x14ac:dyDescent="0.25">
      <c r="A26" s="55" t="s">
        <v>20</v>
      </c>
      <c r="B26" s="17" t="s">
        <v>1</v>
      </c>
      <c r="C26" s="31"/>
      <c r="D26" s="32">
        <v>1129</v>
      </c>
      <c r="E26" s="31"/>
      <c r="F26" s="31"/>
      <c r="G26" s="31"/>
      <c r="H26" s="33">
        <v>1129</v>
      </c>
      <c r="I26" s="31"/>
      <c r="J26" s="31"/>
      <c r="K26" s="31"/>
      <c r="L26" s="32">
        <v>1129</v>
      </c>
      <c r="M26" s="31"/>
      <c r="N26" s="31"/>
      <c r="O26" s="25">
        <f>+SUM(C26:N26)</f>
        <v>3387</v>
      </c>
    </row>
    <row r="27" spans="1:16" ht="36" customHeight="1" thickBot="1" x14ac:dyDescent="0.3">
      <c r="A27" s="56"/>
      <c r="B27" s="21" t="s">
        <v>2</v>
      </c>
      <c r="C27" s="34"/>
      <c r="D27" s="35">
        <v>136752</v>
      </c>
      <c r="E27" s="34"/>
      <c r="F27" s="34"/>
      <c r="G27" s="34"/>
      <c r="H27" s="35">
        <v>136752</v>
      </c>
      <c r="I27" s="34"/>
      <c r="J27" s="34"/>
      <c r="K27" s="34"/>
      <c r="L27" s="35">
        <v>136752</v>
      </c>
      <c r="M27" s="34"/>
      <c r="N27" s="34"/>
      <c r="O27" s="27">
        <f>+SUM(C27:N27)</f>
        <v>410256</v>
      </c>
    </row>
    <row r="28" spans="1:16" ht="15.75" thickBot="1" x14ac:dyDescent="0.3"/>
    <row r="29" spans="1:16" x14ac:dyDescent="0.25">
      <c r="C29" s="11" t="s">
        <v>3</v>
      </c>
      <c r="D29" s="12" t="s">
        <v>4</v>
      </c>
      <c r="E29" s="13" t="s">
        <v>5</v>
      </c>
      <c r="F29" s="13" t="s">
        <v>6</v>
      </c>
      <c r="G29" s="13" t="s">
        <v>7</v>
      </c>
      <c r="H29" s="13" t="s">
        <v>8</v>
      </c>
      <c r="I29" s="13" t="s">
        <v>9</v>
      </c>
      <c r="J29" s="13" t="s">
        <v>10</v>
      </c>
      <c r="K29" s="13" t="s">
        <v>11</v>
      </c>
      <c r="L29" s="13" t="s">
        <v>12</v>
      </c>
      <c r="M29" s="13" t="s">
        <v>13</v>
      </c>
      <c r="N29" s="14" t="s">
        <v>14</v>
      </c>
      <c r="O29" s="15" t="s">
        <v>15</v>
      </c>
    </row>
    <row r="30" spans="1:16" ht="26.25" customHeight="1" x14ac:dyDescent="0.25">
      <c r="A30" s="59" t="s">
        <v>21</v>
      </c>
      <c r="B30" s="16" t="s">
        <v>1</v>
      </c>
      <c r="C30" s="6"/>
      <c r="D30" s="30">
        <v>1428</v>
      </c>
      <c r="E30" s="6"/>
      <c r="F30" s="30">
        <v>1428</v>
      </c>
      <c r="G30" s="6"/>
      <c r="H30" s="30">
        <v>1428</v>
      </c>
      <c r="I30" s="6"/>
      <c r="J30" s="30">
        <v>1428</v>
      </c>
      <c r="K30" s="6"/>
      <c r="L30" s="30">
        <v>1428</v>
      </c>
      <c r="M30" s="6"/>
      <c r="N30" s="30">
        <v>1428</v>
      </c>
      <c r="O30" s="36">
        <f>+SUM(C30:N30)</f>
        <v>8568</v>
      </c>
    </row>
    <row r="31" spans="1:16" ht="29.25" customHeight="1" x14ac:dyDescent="0.25">
      <c r="A31" s="59"/>
      <c r="B31" s="16" t="s">
        <v>2</v>
      </c>
      <c r="C31" s="6"/>
      <c r="D31" s="30">
        <v>156310</v>
      </c>
      <c r="E31" s="6"/>
      <c r="F31" s="30">
        <v>156310</v>
      </c>
      <c r="G31" s="6"/>
      <c r="H31" s="30">
        <v>156310</v>
      </c>
      <c r="I31" s="6"/>
      <c r="J31" s="30">
        <v>156310</v>
      </c>
      <c r="K31" s="6"/>
      <c r="L31" s="30">
        <v>156310</v>
      </c>
      <c r="M31" s="6"/>
      <c r="N31" s="30">
        <v>156310</v>
      </c>
      <c r="O31" s="36">
        <f>+SUM(C31:N31)</f>
        <v>937860</v>
      </c>
    </row>
    <row r="32" spans="1:16" ht="15.75" thickBot="1" x14ac:dyDescent="0.3"/>
    <row r="33" spans="1:15" ht="15.75" thickBot="1" x14ac:dyDescent="0.3">
      <c r="C33" s="11" t="s">
        <v>3</v>
      </c>
      <c r="D33" s="12" t="s">
        <v>4</v>
      </c>
      <c r="E33" s="13" t="s">
        <v>5</v>
      </c>
      <c r="F33" s="13" t="s">
        <v>6</v>
      </c>
      <c r="G33" s="13" t="s">
        <v>7</v>
      </c>
      <c r="H33" s="13" t="s">
        <v>8</v>
      </c>
      <c r="I33" s="13" t="s">
        <v>9</v>
      </c>
      <c r="J33" s="13" t="s">
        <v>10</v>
      </c>
      <c r="K33" s="13" t="s">
        <v>11</v>
      </c>
      <c r="L33" s="13" t="s">
        <v>12</v>
      </c>
      <c r="M33" s="13" t="s">
        <v>13</v>
      </c>
      <c r="N33" s="14" t="s">
        <v>14</v>
      </c>
      <c r="O33" s="15" t="s">
        <v>15</v>
      </c>
    </row>
    <row r="34" spans="1:15" ht="17.25" customHeight="1" x14ac:dyDescent="0.25">
      <c r="A34" s="57" t="s">
        <v>22</v>
      </c>
      <c r="B34" s="17" t="s">
        <v>1</v>
      </c>
      <c r="C34" s="37">
        <v>1559</v>
      </c>
      <c r="D34" s="24"/>
      <c r="E34" s="37">
        <v>1559</v>
      </c>
      <c r="F34" s="24"/>
      <c r="G34" s="24"/>
      <c r="H34" s="24"/>
      <c r="I34" s="37">
        <v>1559</v>
      </c>
      <c r="J34" s="24"/>
      <c r="K34" s="24"/>
      <c r="L34" s="24"/>
      <c r="M34" s="37">
        <v>1559</v>
      </c>
      <c r="N34" s="24"/>
      <c r="O34" s="25">
        <f>+SUM(C34:N34)</f>
        <v>6236</v>
      </c>
    </row>
    <row r="35" spans="1:15" ht="28.5" customHeight="1" thickBot="1" x14ac:dyDescent="0.3">
      <c r="A35" s="58"/>
      <c r="B35" s="21" t="s">
        <v>2</v>
      </c>
      <c r="C35" s="38">
        <v>175051</v>
      </c>
      <c r="D35" s="26"/>
      <c r="E35" s="38">
        <v>175051</v>
      </c>
      <c r="F35" s="26"/>
      <c r="G35" s="26"/>
      <c r="H35" s="26"/>
      <c r="I35" s="38">
        <v>175050</v>
      </c>
      <c r="J35" s="26"/>
      <c r="K35" s="26"/>
      <c r="L35" s="26"/>
      <c r="M35" s="38">
        <v>175050</v>
      </c>
      <c r="N35" s="26"/>
      <c r="O35" s="27">
        <f>+SUM(C35:N35)</f>
        <v>700202</v>
      </c>
    </row>
    <row r="36" spans="1:15" ht="15.75" thickBot="1" x14ac:dyDescent="0.3"/>
    <row r="37" spans="1:15" ht="15.75" thickBot="1" x14ac:dyDescent="0.3">
      <c r="C37" s="11" t="s">
        <v>3</v>
      </c>
      <c r="D37" s="12" t="s">
        <v>4</v>
      </c>
      <c r="E37" s="13" t="s">
        <v>5</v>
      </c>
      <c r="F37" s="13" t="s">
        <v>6</v>
      </c>
      <c r="G37" s="13" t="s">
        <v>7</v>
      </c>
      <c r="H37" s="13" t="s">
        <v>8</v>
      </c>
      <c r="I37" s="13" t="s">
        <v>9</v>
      </c>
      <c r="J37" s="13" t="s">
        <v>10</v>
      </c>
      <c r="K37" s="13" t="s">
        <v>11</v>
      </c>
      <c r="L37" s="13" t="s">
        <v>12</v>
      </c>
      <c r="M37" s="13" t="s">
        <v>13</v>
      </c>
      <c r="N37" s="14" t="s">
        <v>14</v>
      </c>
      <c r="O37" s="15" t="s">
        <v>15</v>
      </c>
    </row>
    <row r="38" spans="1:15" x14ac:dyDescent="0.25">
      <c r="A38" s="62" t="s">
        <v>23</v>
      </c>
      <c r="B38" s="39" t="s">
        <v>1</v>
      </c>
      <c r="C38" s="37">
        <v>1428</v>
      </c>
      <c r="D38" s="24"/>
      <c r="E38" s="24"/>
      <c r="F38" s="24"/>
      <c r="G38" s="37">
        <v>1428</v>
      </c>
      <c r="H38" s="24"/>
      <c r="I38" s="24"/>
      <c r="J38" s="37">
        <v>1428</v>
      </c>
      <c r="K38" s="24"/>
      <c r="L38" s="24"/>
      <c r="M38" s="24"/>
      <c r="N38" s="24"/>
      <c r="O38" s="25">
        <f>+SUM(C38:N38)</f>
        <v>4284</v>
      </c>
    </row>
    <row r="39" spans="1:15" ht="15.75" thickBot="1" x14ac:dyDescent="0.3">
      <c r="A39" s="63"/>
      <c r="B39" s="21" t="s">
        <v>2</v>
      </c>
      <c r="C39" s="38">
        <v>164129</v>
      </c>
      <c r="D39" s="26"/>
      <c r="E39" s="26"/>
      <c r="F39" s="26"/>
      <c r="G39" s="38">
        <v>164129</v>
      </c>
      <c r="H39" s="26"/>
      <c r="I39" s="26"/>
      <c r="J39" s="38">
        <v>164128</v>
      </c>
      <c r="K39" s="26"/>
      <c r="L39" s="26"/>
      <c r="M39" s="26"/>
      <c r="N39" s="26"/>
      <c r="O39" s="29">
        <f>+SUM(C39:N39)</f>
        <v>492386</v>
      </c>
    </row>
    <row r="40" spans="1:15" ht="15.75" thickBot="1" x14ac:dyDescent="0.3"/>
    <row r="41" spans="1:15" ht="15.75" thickBot="1" x14ac:dyDescent="0.3">
      <c r="C41" s="11" t="s">
        <v>3</v>
      </c>
      <c r="D41" s="12" t="s">
        <v>4</v>
      </c>
      <c r="E41" s="13" t="s">
        <v>5</v>
      </c>
      <c r="F41" s="13" t="s">
        <v>6</v>
      </c>
      <c r="G41" s="13" t="s">
        <v>7</v>
      </c>
      <c r="H41" s="13" t="s">
        <v>8</v>
      </c>
      <c r="I41" s="13" t="s">
        <v>9</v>
      </c>
      <c r="J41" s="13" t="s">
        <v>10</v>
      </c>
      <c r="K41" s="13" t="s">
        <v>11</v>
      </c>
      <c r="L41" s="13" t="s">
        <v>12</v>
      </c>
      <c r="M41" s="13" t="s">
        <v>13</v>
      </c>
      <c r="N41" s="14" t="s">
        <v>14</v>
      </c>
      <c r="O41" s="15" t="s">
        <v>15</v>
      </c>
    </row>
    <row r="42" spans="1:15" x14ac:dyDescent="0.25">
      <c r="A42" s="53" t="s">
        <v>24</v>
      </c>
      <c r="B42" s="17" t="s">
        <v>1</v>
      </c>
      <c r="C42" s="24"/>
      <c r="D42" s="24"/>
      <c r="E42" s="37">
        <v>1364</v>
      </c>
      <c r="F42" s="24"/>
      <c r="G42" s="24"/>
      <c r="H42" s="24"/>
      <c r="I42" s="37">
        <v>1364</v>
      </c>
      <c r="J42" s="24"/>
      <c r="K42" s="37">
        <v>1364</v>
      </c>
      <c r="L42" s="24"/>
      <c r="M42" s="24"/>
      <c r="N42" s="37">
        <v>1364</v>
      </c>
      <c r="O42" s="25">
        <f>+SUM(C42:N42)</f>
        <v>5456</v>
      </c>
    </row>
    <row r="43" spans="1:15" ht="15.75" thickBot="1" x14ac:dyDescent="0.3">
      <c r="A43" s="54"/>
      <c r="B43" s="21" t="s">
        <v>2</v>
      </c>
      <c r="C43" s="26"/>
      <c r="D43" s="26"/>
      <c r="E43" s="38">
        <v>184166</v>
      </c>
      <c r="F43" s="26"/>
      <c r="G43" s="26"/>
      <c r="H43" s="26"/>
      <c r="I43" s="38">
        <v>184166</v>
      </c>
      <c r="J43" s="26"/>
      <c r="K43" s="38">
        <v>184166</v>
      </c>
      <c r="L43" s="26"/>
      <c r="M43" s="26"/>
      <c r="N43" s="38">
        <v>184166</v>
      </c>
      <c r="O43" s="29">
        <f>+SUM(C43:N43)</f>
        <v>736664</v>
      </c>
    </row>
    <row r="44" spans="1:15" ht="15.75" thickBot="1" x14ac:dyDescent="0.3"/>
    <row r="45" spans="1:15" ht="15.75" thickBot="1" x14ac:dyDescent="0.3">
      <c r="C45" s="11" t="s">
        <v>3</v>
      </c>
      <c r="D45" s="12" t="s">
        <v>4</v>
      </c>
      <c r="E45" s="13" t="s">
        <v>5</v>
      </c>
      <c r="F45" s="13" t="s">
        <v>6</v>
      </c>
      <c r="G45" s="13" t="s">
        <v>7</v>
      </c>
      <c r="H45" s="13" t="s">
        <v>8</v>
      </c>
      <c r="I45" s="13" t="s">
        <v>9</v>
      </c>
      <c r="J45" s="13" t="s">
        <v>10</v>
      </c>
      <c r="K45" s="13" t="s">
        <v>11</v>
      </c>
      <c r="L45" s="13" t="s">
        <v>12</v>
      </c>
      <c r="M45" s="13" t="s">
        <v>13</v>
      </c>
      <c r="N45" s="14" t="s">
        <v>14</v>
      </c>
      <c r="O45" s="15" t="s">
        <v>15</v>
      </c>
    </row>
    <row r="46" spans="1:15" x14ac:dyDescent="0.25">
      <c r="A46" s="53" t="s">
        <v>25</v>
      </c>
      <c r="B46" s="17" t="s">
        <v>1</v>
      </c>
      <c r="C46" s="24"/>
      <c r="D46" s="24"/>
      <c r="E46" s="37">
        <v>5607</v>
      </c>
      <c r="F46" s="37">
        <v>11214</v>
      </c>
      <c r="G46" s="37">
        <v>11214</v>
      </c>
      <c r="H46" s="37">
        <v>11214</v>
      </c>
      <c r="I46" s="37">
        <v>5607</v>
      </c>
      <c r="J46" s="37">
        <v>5607</v>
      </c>
      <c r="K46" s="37">
        <v>5607</v>
      </c>
      <c r="L46" s="37">
        <v>11214</v>
      </c>
      <c r="M46" s="37">
        <v>5607</v>
      </c>
      <c r="N46" s="37">
        <v>11214</v>
      </c>
      <c r="O46" s="25">
        <f>+SUM(C46:N46)</f>
        <v>84105</v>
      </c>
    </row>
    <row r="47" spans="1:15" ht="15.75" thickBot="1" x14ac:dyDescent="0.3">
      <c r="A47" s="54"/>
      <c r="B47" s="21" t="s">
        <v>2</v>
      </c>
      <c r="C47" s="26"/>
      <c r="D47" s="26"/>
      <c r="E47" s="38">
        <v>756871</v>
      </c>
      <c r="F47" s="38">
        <v>1513743</v>
      </c>
      <c r="G47" s="38">
        <v>1513743</v>
      </c>
      <c r="H47" s="38">
        <v>1513743</v>
      </c>
      <c r="I47" s="38">
        <v>756871</v>
      </c>
      <c r="J47" s="38">
        <v>756871</v>
      </c>
      <c r="K47" s="38">
        <v>756871</v>
      </c>
      <c r="L47" s="38">
        <v>1513743</v>
      </c>
      <c r="M47" s="38">
        <v>756871</v>
      </c>
      <c r="N47" s="38">
        <v>1513743</v>
      </c>
      <c r="O47" s="29">
        <f>+SUM(C47:N47)</f>
        <v>11353070</v>
      </c>
    </row>
    <row r="48" spans="1:15" ht="15.75" thickBot="1" x14ac:dyDescent="0.3"/>
    <row r="49" spans="1:17" ht="15.75" thickBot="1" x14ac:dyDescent="0.3">
      <c r="C49" s="11" t="s">
        <v>3</v>
      </c>
      <c r="D49" s="12" t="s">
        <v>4</v>
      </c>
      <c r="E49" s="13" t="s">
        <v>5</v>
      </c>
      <c r="F49" s="13" t="s">
        <v>6</v>
      </c>
      <c r="G49" s="13" t="s">
        <v>7</v>
      </c>
      <c r="H49" s="13" t="s">
        <v>8</v>
      </c>
      <c r="I49" s="13" t="s">
        <v>9</v>
      </c>
      <c r="J49" s="13" t="s">
        <v>10</v>
      </c>
      <c r="K49" s="13" t="s">
        <v>11</v>
      </c>
      <c r="L49" s="13" t="s">
        <v>12</v>
      </c>
      <c r="M49" s="13" t="s">
        <v>13</v>
      </c>
      <c r="N49" s="14" t="s">
        <v>14</v>
      </c>
      <c r="O49" s="15" t="s">
        <v>15</v>
      </c>
    </row>
    <row r="50" spans="1:17" x14ac:dyDescent="0.25">
      <c r="A50" s="53" t="s">
        <v>26</v>
      </c>
      <c r="B50" s="17" t="s">
        <v>1</v>
      </c>
      <c r="C50" s="37">
        <v>9365</v>
      </c>
      <c r="D50" s="24"/>
      <c r="E50" s="24"/>
      <c r="F50" s="37">
        <v>9365</v>
      </c>
      <c r="G50" s="24"/>
      <c r="H50" s="24"/>
      <c r="I50" s="37">
        <v>9365</v>
      </c>
      <c r="J50" s="24"/>
      <c r="K50" s="37">
        <v>9365</v>
      </c>
      <c r="L50" s="24"/>
      <c r="M50" s="37">
        <v>9365</v>
      </c>
      <c r="N50" s="24"/>
      <c r="O50" s="25">
        <f>+SUM(C50:N50)</f>
        <v>46825</v>
      </c>
    </row>
    <row r="51" spans="1:17" ht="15.75" thickBot="1" x14ac:dyDescent="0.3">
      <c r="A51" s="54"/>
      <c r="B51" s="21" t="s">
        <v>2</v>
      </c>
      <c r="C51" s="38">
        <v>1119859</v>
      </c>
      <c r="D51" s="26"/>
      <c r="E51" s="26"/>
      <c r="F51" s="38">
        <v>1119859</v>
      </c>
      <c r="G51" s="26"/>
      <c r="H51" s="26"/>
      <c r="I51" s="38">
        <v>1119859</v>
      </c>
      <c r="J51" s="26"/>
      <c r="K51" s="38">
        <v>1119859</v>
      </c>
      <c r="L51" s="26"/>
      <c r="M51" s="38">
        <v>1119860</v>
      </c>
      <c r="N51" s="26"/>
      <c r="O51" s="29">
        <f>+SUM(C51:N51)</f>
        <v>5599296</v>
      </c>
    </row>
    <row r="52" spans="1:17" ht="15.75" thickBot="1" x14ac:dyDescent="0.3"/>
    <row r="53" spans="1:17" ht="15.75" thickBot="1" x14ac:dyDescent="0.3">
      <c r="C53" s="11" t="s">
        <v>3</v>
      </c>
      <c r="D53" s="12" t="s">
        <v>4</v>
      </c>
      <c r="E53" s="13" t="s">
        <v>5</v>
      </c>
      <c r="F53" s="13" t="s">
        <v>6</v>
      </c>
      <c r="G53" s="13" t="s">
        <v>7</v>
      </c>
      <c r="H53" s="13" t="s">
        <v>8</v>
      </c>
      <c r="I53" s="13" t="s">
        <v>9</v>
      </c>
      <c r="J53" s="13" t="s">
        <v>10</v>
      </c>
      <c r="K53" s="13" t="s">
        <v>11</v>
      </c>
      <c r="L53" s="13" t="s">
        <v>12</v>
      </c>
      <c r="M53" s="13" t="s">
        <v>13</v>
      </c>
      <c r="N53" s="14" t="s">
        <v>14</v>
      </c>
      <c r="O53" s="15" t="s">
        <v>15</v>
      </c>
    </row>
    <row r="54" spans="1:17" x14ac:dyDescent="0.25">
      <c r="A54" s="60" t="s">
        <v>27</v>
      </c>
      <c r="B54" s="17" t="s">
        <v>1</v>
      </c>
      <c r="C54" s="31"/>
      <c r="D54" s="37">
        <v>1689</v>
      </c>
      <c r="E54" s="24"/>
      <c r="F54" s="24"/>
      <c r="G54" s="24"/>
      <c r="H54" s="24"/>
      <c r="I54" s="24"/>
      <c r="J54" s="37">
        <v>1689</v>
      </c>
      <c r="K54" s="24"/>
      <c r="L54" s="24"/>
      <c r="M54" s="24"/>
      <c r="N54" s="24"/>
      <c r="O54" s="25">
        <f>+SUM(C54:N54)</f>
        <v>3378</v>
      </c>
    </row>
    <row r="55" spans="1:17" ht="15.75" thickBot="1" x14ac:dyDescent="0.3">
      <c r="A55" s="61"/>
      <c r="B55" s="21" t="s">
        <v>2</v>
      </c>
      <c r="C55" s="34"/>
      <c r="D55" s="38">
        <v>180908</v>
      </c>
      <c r="E55" s="26"/>
      <c r="F55" s="26"/>
      <c r="G55" s="26"/>
      <c r="H55" s="26"/>
      <c r="I55" s="26"/>
      <c r="J55" s="38">
        <v>180909</v>
      </c>
      <c r="K55" s="26"/>
      <c r="L55" s="26"/>
      <c r="M55" s="26"/>
      <c r="N55" s="26"/>
      <c r="O55" s="29">
        <f>+SUM(C55:N55)</f>
        <v>361817</v>
      </c>
    </row>
    <row r="56" spans="1:17" ht="15.75" thickBot="1" x14ac:dyDescent="0.3"/>
    <row r="57" spans="1:17" ht="15.75" thickBot="1" x14ac:dyDescent="0.3">
      <c r="C57" s="11" t="s">
        <v>3</v>
      </c>
      <c r="D57" s="12" t="s">
        <v>4</v>
      </c>
      <c r="E57" s="13" t="s">
        <v>5</v>
      </c>
      <c r="F57" s="13" t="s">
        <v>6</v>
      </c>
      <c r="G57" s="13" t="s">
        <v>7</v>
      </c>
      <c r="H57" s="13" t="s">
        <v>8</v>
      </c>
      <c r="I57" s="13" t="s">
        <v>9</v>
      </c>
      <c r="J57" s="13" t="s">
        <v>10</v>
      </c>
      <c r="K57" s="13" t="s">
        <v>11</v>
      </c>
      <c r="L57" s="13" t="s">
        <v>12</v>
      </c>
      <c r="M57" s="13" t="s">
        <v>13</v>
      </c>
      <c r="N57" s="14" t="s">
        <v>14</v>
      </c>
      <c r="O57" s="15" t="s">
        <v>15</v>
      </c>
    </row>
    <row r="58" spans="1:17" x14ac:dyDescent="0.25">
      <c r="A58" s="51" t="s">
        <v>29</v>
      </c>
      <c r="B58" s="17" t="s">
        <v>1</v>
      </c>
      <c r="C58" s="18">
        <v>5136</v>
      </c>
      <c r="D58" s="18">
        <v>5136</v>
      </c>
      <c r="E58" s="18">
        <v>5136</v>
      </c>
      <c r="F58" s="18">
        <v>5136</v>
      </c>
      <c r="G58" s="18">
        <v>5136</v>
      </c>
      <c r="H58" s="18">
        <v>5136</v>
      </c>
      <c r="I58" s="18">
        <v>5136</v>
      </c>
      <c r="J58" s="18">
        <v>5136</v>
      </c>
      <c r="K58" s="18">
        <v>5136</v>
      </c>
      <c r="L58" s="18">
        <v>5136</v>
      </c>
      <c r="M58" s="18">
        <v>5136</v>
      </c>
      <c r="N58" s="18">
        <v>5154</v>
      </c>
      <c r="O58" s="25">
        <f>+SUM(C58:N58)</f>
        <v>61650</v>
      </c>
    </row>
    <row r="59" spans="1:17" ht="15.75" thickBot="1" x14ac:dyDescent="0.3">
      <c r="A59" s="52"/>
      <c r="B59" s="21" t="s">
        <v>2</v>
      </c>
      <c r="C59" s="22">
        <v>564640</v>
      </c>
      <c r="D59" s="22">
        <v>564640</v>
      </c>
      <c r="E59" s="22">
        <v>564640</v>
      </c>
      <c r="F59" s="22">
        <v>564640</v>
      </c>
      <c r="G59" s="22">
        <v>564640</v>
      </c>
      <c r="H59" s="22">
        <v>564640</v>
      </c>
      <c r="I59" s="22">
        <v>564640</v>
      </c>
      <c r="J59" s="22">
        <v>564640</v>
      </c>
      <c r="K59" s="22">
        <v>564640</v>
      </c>
      <c r="L59" s="22">
        <v>564640</v>
      </c>
      <c r="M59" s="22">
        <v>564640</v>
      </c>
      <c r="N59" s="22">
        <v>565460</v>
      </c>
      <c r="O59" s="27">
        <f>+SUM(C59:N59)</f>
        <v>6776500</v>
      </c>
      <c r="P59" s="9"/>
      <c r="Q59" s="8"/>
    </row>
    <row r="61" spans="1:17" ht="15.75" thickBot="1" x14ac:dyDescent="0.3"/>
    <row r="62" spans="1:17" ht="15.75" thickBot="1" x14ac:dyDescent="0.3">
      <c r="C62" s="11" t="s">
        <v>3</v>
      </c>
      <c r="D62" s="12" t="s">
        <v>4</v>
      </c>
      <c r="E62" s="13" t="s">
        <v>5</v>
      </c>
      <c r="F62" s="13" t="s">
        <v>6</v>
      </c>
      <c r="G62" s="13" t="s">
        <v>7</v>
      </c>
      <c r="H62" s="13" t="s">
        <v>8</v>
      </c>
      <c r="I62" s="13" t="s">
        <v>9</v>
      </c>
      <c r="J62" s="13" t="s">
        <v>10</v>
      </c>
      <c r="K62" s="13" t="s">
        <v>11</v>
      </c>
      <c r="L62" s="13" t="s">
        <v>12</v>
      </c>
      <c r="M62" s="13" t="s">
        <v>13</v>
      </c>
      <c r="N62" s="14" t="s">
        <v>14</v>
      </c>
      <c r="O62" s="15" t="s">
        <v>15</v>
      </c>
    </row>
    <row r="63" spans="1:17" x14ac:dyDescent="0.25">
      <c r="A63" s="51" t="s">
        <v>30</v>
      </c>
      <c r="B63" s="17" t="s">
        <v>1</v>
      </c>
      <c r="C63" s="18">
        <v>2182</v>
      </c>
      <c r="D63" s="18">
        <v>2182</v>
      </c>
      <c r="E63" s="18">
        <v>2182</v>
      </c>
      <c r="F63" s="18">
        <v>2182</v>
      </c>
      <c r="G63" s="18">
        <v>2182</v>
      </c>
      <c r="H63" s="18">
        <v>2182</v>
      </c>
      <c r="I63" s="18">
        <v>2182</v>
      </c>
      <c r="J63" s="18">
        <v>2182</v>
      </c>
      <c r="K63" s="18">
        <v>2182</v>
      </c>
      <c r="L63" s="18">
        <v>2182</v>
      </c>
      <c r="M63" s="18">
        <v>2182</v>
      </c>
      <c r="N63" s="18">
        <v>2182</v>
      </c>
      <c r="O63" s="25">
        <f>+SUM(C63:N63)</f>
        <v>26184</v>
      </c>
    </row>
    <row r="64" spans="1:17" ht="15.75" thickBot="1" x14ac:dyDescent="0.3">
      <c r="A64" s="52"/>
      <c r="B64" s="21" t="s">
        <v>2</v>
      </c>
      <c r="C64" s="22">
        <v>267169</v>
      </c>
      <c r="D64" s="22">
        <v>267169</v>
      </c>
      <c r="E64" s="22">
        <v>267169</v>
      </c>
      <c r="F64" s="22">
        <v>267169</v>
      </c>
      <c r="G64" s="22">
        <v>267169</v>
      </c>
      <c r="H64" s="22">
        <v>267169</v>
      </c>
      <c r="I64" s="22">
        <v>267169</v>
      </c>
      <c r="J64" s="22">
        <v>267169</v>
      </c>
      <c r="K64" s="22">
        <v>267169</v>
      </c>
      <c r="L64" s="22">
        <v>267169</v>
      </c>
      <c r="M64" s="22">
        <v>267170</v>
      </c>
      <c r="N64" s="22">
        <v>267170</v>
      </c>
      <c r="O64" s="27">
        <f>+SUM(C64:N64)</f>
        <v>3206030</v>
      </c>
      <c r="P64" s="9"/>
    </row>
    <row r="66" spans="3:15" x14ac:dyDescent="0.25">
      <c r="C66" s="8">
        <f>+C64+C59+C55+C51+C47+C43+C39+C35+C31+C27+C23+C19+C15</f>
        <v>3481608</v>
      </c>
      <c r="D66" s="8">
        <f t="shared" ref="D66:N66" si="0">+D64+D59+D55+D51+D47+D43+D39+D35+D31+D27+D23+D19+D15</f>
        <v>2496539</v>
      </c>
      <c r="E66" s="8">
        <f t="shared" si="0"/>
        <v>2720494</v>
      </c>
      <c r="F66" s="8">
        <f t="shared" si="0"/>
        <v>3814636</v>
      </c>
      <c r="G66" s="8">
        <f t="shared" si="0"/>
        <v>2509681</v>
      </c>
      <c r="H66" s="8">
        <f t="shared" si="0"/>
        <v>2831529</v>
      </c>
      <c r="I66" s="8">
        <f t="shared" si="0"/>
        <v>3647124</v>
      </c>
      <c r="J66" s="8">
        <f t="shared" si="0"/>
        <v>2862312</v>
      </c>
      <c r="K66" s="8">
        <f t="shared" si="0"/>
        <v>3858218</v>
      </c>
      <c r="L66" s="8">
        <f t="shared" si="0"/>
        <v>3813365</v>
      </c>
      <c r="M66" s="8">
        <f t="shared" si="0"/>
        <v>3865113</v>
      </c>
      <c r="N66" s="8">
        <f t="shared" si="0"/>
        <v>3459137</v>
      </c>
      <c r="O66" s="47">
        <f>SUM(C66:N66)</f>
        <v>39359756</v>
      </c>
    </row>
    <row r="67" spans="3:15" ht="15.75" thickBot="1" x14ac:dyDescent="0.3">
      <c r="C67" s="22">
        <v>2034652</v>
      </c>
      <c r="D67" s="22">
        <v>2034652</v>
      </c>
      <c r="E67" s="22">
        <v>2034652</v>
      </c>
      <c r="F67" s="22">
        <v>2034652</v>
      </c>
      <c r="G67" s="22">
        <v>2034652</v>
      </c>
      <c r="H67" s="22">
        <v>2034652</v>
      </c>
      <c r="I67" s="22">
        <v>2034652</v>
      </c>
      <c r="J67" s="22">
        <v>2034652</v>
      </c>
      <c r="K67" s="22">
        <v>2034652</v>
      </c>
      <c r="L67" s="22">
        <v>2034652</v>
      </c>
      <c r="M67" s="22">
        <v>2034652</v>
      </c>
      <c r="N67" s="22">
        <v>2034652</v>
      </c>
      <c r="O67" s="23">
        <f>+SUM(C67:N67)</f>
        <v>24415824</v>
      </c>
    </row>
    <row r="69" spans="3:15" x14ac:dyDescent="0.25">
      <c r="C69" s="8">
        <f>SUM(C66:C68)</f>
        <v>5516260</v>
      </c>
      <c r="D69" s="8">
        <f t="shared" ref="D69:O69" si="1">SUM(D66:D68)</f>
        <v>4531191</v>
      </c>
      <c r="E69" s="8">
        <f t="shared" si="1"/>
        <v>4755146</v>
      </c>
      <c r="F69" s="8">
        <f t="shared" si="1"/>
        <v>5849288</v>
      </c>
      <c r="G69" s="8">
        <f t="shared" si="1"/>
        <v>4544333</v>
      </c>
      <c r="H69" s="8">
        <f t="shared" si="1"/>
        <v>4866181</v>
      </c>
      <c r="I69" s="8">
        <f t="shared" si="1"/>
        <v>5681776</v>
      </c>
      <c r="J69" s="8">
        <f t="shared" si="1"/>
        <v>4896964</v>
      </c>
      <c r="K69" s="8">
        <f t="shared" si="1"/>
        <v>5892870</v>
      </c>
      <c r="L69" s="8">
        <f t="shared" si="1"/>
        <v>5848017</v>
      </c>
      <c r="M69" s="8">
        <f t="shared" si="1"/>
        <v>5899765</v>
      </c>
      <c r="N69" s="8">
        <f t="shared" si="1"/>
        <v>5493789</v>
      </c>
      <c r="O69" s="8">
        <f t="shared" si="1"/>
        <v>63775580</v>
      </c>
    </row>
  </sheetData>
  <mergeCells count="16">
    <mergeCell ref="A6:A7"/>
    <mergeCell ref="F3:G3"/>
    <mergeCell ref="A58:A59"/>
    <mergeCell ref="A63:A64"/>
    <mergeCell ref="F10:G10"/>
    <mergeCell ref="A50:A51"/>
    <mergeCell ref="A14:A15"/>
    <mergeCell ref="A18:A19"/>
    <mergeCell ref="A22:A23"/>
    <mergeCell ref="A26:A27"/>
    <mergeCell ref="A30:A31"/>
    <mergeCell ref="A54:A55"/>
    <mergeCell ref="A34:A35"/>
    <mergeCell ref="A38:A39"/>
    <mergeCell ref="A42:A43"/>
    <mergeCell ref="A46:A4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AAF8E-144A-434B-A4D1-C14CAA8DAC56}">
  <dimension ref="A2:P7"/>
  <sheetViews>
    <sheetView showGridLines="0" topLeftCell="C1" workbookViewId="0">
      <selection activeCell="C7" sqref="C7:O7"/>
    </sheetView>
  </sheetViews>
  <sheetFormatPr baseColWidth="10" defaultRowHeight="15" x14ac:dyDescent="0.25"/>
  <cols>
    <col min="1" max="1" width="20.42578125" customWidth="1"/>
    <col min="3" max="14" width="12.85546875" bestFit="1" customWidth="1"/>
    <col min="15" max="15" width="13.85546875" bestFit="1" customWidth="1"/>
    <col min="16" max="16" width="12.85546875" bestFit="1" customWidth="1"/>
  </cols>
  <sheetData>
    <row r="2" spans="1:16" ht="26.25" x14ac:dyDescent="0.25">
      <c r="A2" s="7" t="s">
        <v>31</v>
      </c>
      <c r="E2" s="50" t="s">
        <v>32</v>
      </c>
      <c r="F2" s="50"/>
    </row>
    <row r="4" spans="1:16" ht="15.75" thickBot="1" x14ac:dyDescent="0.3"/>
    <row r="5" spans="1:16" ht="15.75" thickBot="1" x14ac:dyDescent="0.3">
      <c r="C5" s="11" t="s">
        <v>3</v>
      </c>
      <c r="D5" s="12" t="s">
        <v>4</v>
      </c>
      <c r="E5" s="13" t="s">
        <v>5</v>
      </c>
      <c r="F5" s="13" t="s">
        <v>6</v>
      </c>
      <c r="G5" s="13" t="s">
        <v>7</v>
      </c>
      <c r="H5" s="13" t="s">
        <v>8</v>
      </c>
      <c r="I5" s="13" t="s">
        <v>9</v>
      </c>
      <c r="J5" s="13" t="s">
        <v>10</v>
      </c>
      <c r="K5" s="13" t="s">
        <v>11</v>
      </c>
      <c r="L5" s="13" t="s">
        <v>12</v>
      </c>
      <c r="M5" s="13" t="s">
        <v>13</v>
      </c>
      <c r="N5" s="14" t="s">
        <v>14</v>
      </c>
      <c r="O5" s="15" t="s">
        <v>15</v>
      </c>
    </row>
    <row r="6" spans="1:16" ht="27.75" customHeight="1" x14ac:dyDescent="0.25">
      <c r="A6" s="51" t="s">
        <v>28</v>
      </c>
      <c r="B6" s="17" t="s">
        <v>1</v>
      </c>
      <c r="C6" s="18">
        <v>191668</v>
      </c>
      <c r="D6" s="18">
        <v>191668</v>
      </c>
      <c r="E6" s="18">
        <v>191668</v>
      </c>
      <c r="F6" s="18">
        <v>191668</v>
      </c>
      <c r="G6" s="18">
        <v>191668</v>
      </c>
      <c r="H6" s="18">
        <v>191668</v>
      </c>
      <c r="I6" s="18">
        <v>191668</v>
      </c>
      <c r="J6" s="18">
        <v>191668</v>
      </c>
      <c r="K6" s="18">
        <v>191668</v>
      </c>
      <c r="L6" s="18">
        <v>191668</v>
      </c>
      <c r="M6" s="18">
        <v>191668</v>
      </c>
      <c r="N6" s="18">
        <v>191668</v>
      </c>
      <c r="O6" s="20">
        <f>+SUM(C6:N6)</f>
        <v>2300016</v>
      </c>
    </row>
    <row r="7" spans="1:16" ht="25.5" customHeight="1" thickBot="1" x14ac:dyDescent="0.3">
      <c r="A7" s="52"/>
      <c r="B7" s="21" t="s">
        <v>2</v>
      </c>
      <c r="C7" s="22">
        <v>2034652</v>
      </c>
      <c r="D7" s="22">
        <v>2034652</v>
      </c>
      <c r="E7" s="22">
        <v>2034652</v>
      </c>
      <c r="F7" s="22">
        <v>2034652</v>
      </c>
      <c r="G7" s="22">
        <v>2034652</v>
      </c>
      <c r="H7" s="22">
        <v>2034652</v>
      </c>
      <c r="I7" s="22">
        <v>2034652</v>
      </c>
      <c r="J7" s="22">
        <v>2034652</v>
      </c>
      <c r="K7" s="22">
        <v>2034652</v>
      </c>
      <c r="L7" s="22">
        <v>2034652</v>
      </c>
      <c r="M7" s="22">
        <v>2034652</v>
      </c>
      <c r="N7" s="22">
        <v>2034652</v>
      </c>
      <c r="O7" s="23">
        <f>+SUM(C7:N7)</f>
        <v>24415824</v>
      </c>
      <c r="P7" s="9"/>
    </row>
  </sheetData>
  <mergeCells count="2">
    <mergeCell ref="A6:A7"/>
    <mergeCell ref="E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</vt:lpstr>
      <vt:lpstr>BATTERY</vt:lpstr>
      <vt:lpstr>PLAQUE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Hamed SOUISSI</dc:creator>
  <cp:lastModifiedBy>Amine Othman</cp:lastModifiedBy>
  <dcterms:created xsi:type="dcterms:W3CDTF">2025-01-23T13:21:28Z</dcterms:created>
  <dcterms:modified xsi:type="dcterms:W3CDTF">2025-01-27T14:34:17Z</dcterms:modified>
</cp:coreProperties>
</file>