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https://monbat-my.sharepoint.com/personal/anis_benamor_monbat_com/Documents/Bureau/"/>
    </mc:Choice>
  </mc:AlternateContent>
  <xr:revisionPtr revIDLastSave="228" documentId="8_{C7F1246B-62CA-4BB0-9F53-9AA551F6C05C}" xr6:coauthVersionLast="47" xr6:coauthVersionMax="47" xr10:uidLastSave="{46B13CC9-8F50-47A1-92F1-FC81CE266B47}"/>
  <bookViews>
    <workbookView xWindow="-120" yWindow="-120" windowWidth="29040" windowHeight="15720" activeTab="1" xr2:uid="{6EB13B6C-FF86-4ABC-A67E-3E51878881BC}"/>
  </bookViews>
  <sheets>
    <sheet name="NOUVELLE CHAMBRE MURISAGE " sheetId="1" r:id="rId1"/>
    <sheet name="NOUVEAU BASSIN SALLE DE CHARGE " sheetId="2" r:id="rId2"/>
    <sheet name="MACHINE ENVOLOPPEUSE BM" sheetId="3" r:id="rId3"/>
  </sheets>
  <definedNames>
    <definedName name="_xlnm._FilterDatabase" localSheetId="2" hidden="1">'MACHINE ENVOLOPPEUSE BM'!$A$1:$H$1</definedName>
    <definedName name="_xlnm._FilterDatabase" localSheetId="1" hidden="1">'NOUVEAU BASSIN SALLE DE CHARGE '!$A$1:$H$1</definedName>
    <definedName name="_xlnm._FilterDatabase" localSheetId="0" hidden="1">'NOUVELLE CHAMBRE MURISAGE '!$A$1:$H$1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6" i="2" l="1"/>
  <c r="G55" i="2"/>
  <c r="G54" i="2"/>
  <c r="G53" i="2"/>
  <c r="G52" i="2"/>
  <c r="D46" i="2"/>
  <c r="G46" i="2" s="1"/>
  <c r="G51" i="2"/>
  <c r="G50" i="2"/>
  <c r="G49" i="2"/>
  <c r="G48" i="2"/>
  <c r="G47" i="2"/>
  <c r="G38" i="2"/>
  <c r="G34" i="2"/>
  <c r="G35" i="2"/>
  <c r="G36" i="2"/>
  <c r="G37" i="2"/>
  <c r="G39" i="2"/>
  <c r="G40" i="2"/>
  <c r="G41" i="2"/>
  <c r="G42" i="2"/>
  <c r="G43" i="2"/>
  <c r="G44" i="2"/>
  <c r="G45" i="2"/>
  <c r="G33" i="2"/>
  <c r="G32" i="2"/>
  <c r="G31" i="2" l="1"/>
  <c r="G30" i="2"/>
  <c r="G3" i="3"/>
  <c r="G4" i="3" s="1"/>
  <c r="G29" i="2"/>
  <c r="G28" i="2"/>
  <c r="G27" i="2"/>
  <c r="G26" i="2"/>
  <c r="G25" i="2"/>
  <c r="G105" i="1"/>
  <c r="G104" i="1"/>
  <c r="G106" i="1"/>
  <c r="G103" i="1"/>
  <c r="G60" i="1"/>
  <c r="G61" i="1"/>
  <c r="G62" i="1"/>
  <c r="G63" i="1"/>
  <c r="G64" i="1"/>
  <c r="G65" i="1"/>
  <c r="G66" i="1"/>
  <c r="G67" i="1"/>
  <c r="G68" i="1"/>
  <c r="G69" i="1"/>
  <c r="G70" i="1"/>
  <c r="G71" i="1"/>
  <c r="G72" i="1"/>
  <c r="G73" i="1"/>
  <c r="G74" i="1"/>
  <c r="G34" i="1"/>
  <c r="G35" i="1"/>
  <c r="G36" i="1"/>
  <c r="G37" i="1"/>
  <c r="G38" i="1"/>
  <c r="G39" i="1"/>
  <c r="G40" i="1"/>
  <c r="G41" i="1"/>
  <c r="G42" i="1"/>
  <c r="G43" i="1"/>
  <c r="G44" i="1"/>
  <c r="G45" i="1"/>
  <c r="G46" i="1"/>
  <c r="G47" i="1"/>
  <c r="G48" i="1"/>
  <c r="G49" i="1"/>
  <c r="G50" i="1"/>
  <c r="G51" i="1"/>
  <c r="G52" i="1"/>
  <c r="G53" i="1"/>
  <c r="G54" i="1"/>
  <c r="G55" i="1"/>
  <c r="G56" i="1"/>
  <c r="G57" i="1"/>
  <c r="G58" i="1"/>
  <c r="G59" i="1"/>
  <c r="G33" i="1"/>
  <c r="G32" i="1"/>
  <c r="G31" i="1"/>
  <c r="E30" i="1"/>
  <c r="G30" i="1" s="1"/>
  <c r="E29" i="1"/>
  <c r="G29" i="1" s="1"/>
  <c r="G26" i="1"/>
  <c r="G25" i="1"/>
  <c r="G5" i="1"/>
  <c r="G4" i="1"/>
  <c r="G3" i="1"/>
  <c r="G2" i="1"/>
  <c r="G107" i="1" s="1"/>
</calcChain>
</file>

<file path=xl/sharedStrings.xml><?xml version="1.0" encoding="utf-8"?>
<sst xmlns="http://schemas.openxmlformats.org/spreadsheetml/2006/main" count="512" uniqueCount="175">
  <si>
    <t xml:space="preserve">NOUVELLE CHAMBRE MURISAGE </t>
  </si>
  <si>
    <t>BOITE CONTRÔLE BRULEUR P R40G 002/88RMG</t>
  </si>
  <si>
    <t>SNA2</t>
  </si>
  <si>
    <t>FILTRE REGULATEUR GAZ 033/FRG</t>
  </si>
  <si>
    <t>REDUCTION JAUNE MF 33/26</t>
  </si>
  <si>
    <t>MANOMETRE GAZ 63 7 100M/BAR</t>
  </si>
  <si>
    <t>COUDE NOIR FILETE 1"</t>
  </si>
  <si>
    <t>MAMELON NOIR FILETE 1"</t>
  </si>
  <si>
    <t>TE NOIR FILETE 1"</t>
  </si>
  <si>
    <t>REDUCTION NOIR MF 1"*3/4"</t>
  </si>
  <si>
    <t>TE PPR D32</t>
  </si>
  <si>
    <t>TE PPR D32*3/4F*32</t>
  </si>
  <si>
    <t>REDUCTION CHROME FM 1"*3/4"</t>
  </si>
  <si>
    <t>COUDE PPR 90° D32</t>
  </si>
  <si>
    <t>EMBOUT PPR MALE 32*1"</t>
  </si>
  <si>
    <t>EMBOUT PPR FEMELLE 32*1"</t>
  </si>
  <si>
    <t>REDUCTION LAITON MF 1"*1/2"</t>
  </si>
  <si>
    <t>VANNE PVC PR D32</t>
  </si>
  <si>
    <t>COLLIER GALVA + JOINT D32</t>
  </si>
  <si>
    <t>PATE A VIS 8*40</t>
  </si>
  <si>
    <t>TE PPR MALE 25*3/4"</t>
  </si>
  <si>
    <t>TE PPR D32 * 3/4F *32</t>
  </si>
  <si>
    <t>POMPE SUBMERSIBLE 750W 1HP 1300L/H</t>
  </si>
  <si>
    <t>La démolition de tous les éléments
indiqués par l’Ingénieur Conseil ou
l'architecte (tel que chape en béton
armé, l’ouverture d’une saignée La
démolition devra être réalisée
soigneusement Nettoyage et
dégagement des agrégats ou autres et
les déchets seront transportés à la
décharge publique et toutes sujétions.
Dallage en béton armé de 15 cm
d'épaisseur dosé à 350 Kg/m3 de ciment
CEM 1 42,5, fourniture et pose de film
polyane croisé de 150 μm parfaitement
étiré et étanché sous la chape, la mise
en place d'une armature double nape en
treillis soudé Ø 5 maille 15x15, et d'un
joint de dilatation tout les 3,00m ), y
compris controle de la planéité, lissage à
l'aide de l'appareil approprié à fin
d'obtenir une surface lisse et plane, et
toutes sujestions .</t>
  </si>
  <si>
    <t>SWTP</t>
  </si>
  <si>
    <t>ETS NAJR</t>
  </si>
  <si>
    <t>COMPTOIR HAMMAMI</t>
  </si>
  <si>
    <t xml:space="preserve">CAIS </t>
  </si>
  <si>
    <t>MISE EN DISPOSITION POSTE SOUDURE TIG AVEC BOUTEILLE</t>
  </si>
  <si>
    <t>LCI</t>
  </si>
  <si>
    <t>INSTALLATION GAINE A SOUDER D180MM</t>
  </si>
  <si>
    <t>MACHINE</t>
  </si>
  <si>
    <t>DESCRIPTION ARTICLE</t>
  </si>
  <si>
    <t>SITE</t>
  </si>
  <si>
    <t>QTE</t>
  </si>
  <si>
    <t>P UHT</t>
  </si>
  <si>
    <t>REMISE</t>
  </si>
  <si>
    <t>P THT</t>
  </si>
  <si>
    <t>FOURNISSEUR</t>
  </si>
  <si>
    <t>FER UPN 80 DE 06M</t>
  </si>
  <si>
    <t>PROSID</t>
  </si>
  <si>
    <t>CORNIER ACIER 40*40*4mm DE 06M</t>
  </si>
  <si>
    <t>TIRAGE CABLE ALIMENTATION POUR 2 NOUVELLE CHAMBRE DE MURISAGE ET POSE 20M CHEMAIN DE CABLE 100*60 SUSPENDU</t>
  </si>
  <si>
    <t>HOUSSEM MOUSSA</t>
  </si>
  <si>
    <t>ALIMENTATION DE DECOUPAGE 220V 15V 5A</t>
  </si>
  <si>
    <t>MFN</t>
  </si>
  <si>
    <t>PINCE COUPANTE 160MM</t>
  </si>
  <si>
    <t>CLE MIXTE 12MM</t>
  </si>
  <si>
    <t>CLE MIXTE 14MM</t>
  </si>
  <si>
    <t>CLE A CLIQUET 14*190MM</t>
  </si>
  <si>
    <t>BAGUETTE ELECTRODE 3,2</t>
  </si>
  <si>
    <t>TUBE MULTICOUCHE D16</t>
  </si>
  <si>
    <t>SERRE JOINT 80CM</t>
  </si>
  <si>
    <t>DISQUE COUPE INOX 230</t>
  </si>
  <si>
    <t>ENROULEUR 4P 25MT 2P+T</t>
  </si>
  <si>
    <t>VISEUSE PERC GSB 183-LI2BAT 9K9+JEUX 10 EMBOUT</t>
  </si>
  <si>
    <t>METRE DE 05M</t>
  </si>
  <si>
    <t>PRESENTOIRE DE 18 PS TOURNEVIS</t>
  </si>
  <si>
    <t>CLE A CLIQUET 10*160</t>
  </si>
  <si>
    <t>CLE A CLIQUET 13*180</t>
  </si>
  <si>
    <t xml:space="preserve">TOURNEVIS AMARECAIN </t>
  </si>
  <si>
    <t>CLE MIXTE 07MM</t>
  </si>
  <si>
    <t>COUPE TUBE MULTICOUCHE</t>
  </si>
  <si>
    <t>FORET DSD PLUS 22*260</t>
  </si>
  <si>
    <t>TREPIED BT 150 BOSCH</t>
  </si>
  <si>
    <t>NIVEAU LASER LIGNE GLL-80 RE 063,S00 BOSCH</t>
  </si>
  <si>
    <t>TRONCONNEUSE GCO220</t>
  </si>
  <si>
    <t xml:space="preserve">MASQUE SOUDURE AUTOMATIQUE </t>
  </si>
  <si>
    <t>MOTO POMPE 2CV 220DS</t>
  </si>
  <si>
    <t>DISQUE COUPE ACIER 300</t>
  </si>
  <si>
    <t>CLE A PIPE 14 MM</t>
  </si>
  <si>
    <t>CLE MIXTE 08MM</t>
  </si>
  <si>
    <t>HBH</t>
  </si>
  <si>
    <t>BAGUETTE INOX2,5</t>
  </si>
  <si>
    <t>BAGUETTE INOX 2,5</t>
  </si>
  <si>
    <t>JEUX CLE MALE LONG 1,5-10MM</t>
  </si>
  <si>
    <t>POSTE SOUDURE INFINITY 170 230V TELWIN</t>
  </si>
  <si>
    <t xml:space="preserve">TOURNEVIS 6EN1 </t>
  </si>
  <si>
    <t>MEULE A/D 115 GWS 700+4 DISQUE+CHARBON BOSCH</t>
  </si>
  <si>
    <t>VENNE BS PEX 20*3/4</t>
  </si>
  <si>
    <t>VANNE 50/60 SPH 0,136 SOPAL</t>
  </si>
  <si>
    <t>GRIFFE FERAILLEUR 10*12</t>
  </si>
  <si>
    <t>VIS A BOIS 4*30</t>
  </si>
  <si>
    <t>DISQUE DIAMANT 320</t>
  </si>
  <si>
    <t xml:space="preserve">RACCORD TE INOX </t>
  </si>
  <si>
    <t>PLOMB PI</t>
  </si>
  <si>
    <t>VANNE INOX 3/4</t>
  </si>
  <si>
    <t>ADAPTEUR HYD</t>
  </si>
  <si>
    <t>CONFCTION FLEXIBLE VAPEUR LG3M F/F THP</t>
  </si>
  <si>
    <t>CONFCTION FLEXIBLE VAPEUR LG1500 F/F THP</t>
  </si>
  <si>
    <t xml:space="preserve">CONFECTION FLEXIBLE HYD R15 LG 700 D/C THP </t>
  </si>
  <si>
    <t>ADAPTEUR HYD 28/150</t>
  </si>
  <si>
    <t xml:space="preserve">CONFECTION FLEXIBLE VAPEUR LG18 MT THP </t>
  </si>
  <si>
    <t>CONFECTION FLEXIBLE HYD 4SH HYD LG 2000 D/C THP</t>
  </si>
  <si>
    <t>CONFECTION FLEXIBLE HYD LG 4MT D/DTHP</t>
  </si>
  <si>
    <t>CONFECTION FLEXIBLE HYD L3 4MT D/DTHP</t>
  </si>
  <si>
    <t>CONF FLEXIBLE HYD DN 13 LG 4000 D/DTHP</t>
  </si>
  <si>
    <t>CONF FLEXIBLE INOX LG 3MT AVEC DEUX RACCORD</t>
  </si>
  <si>
    <t>ADAPTATEUR HYD CONIQUE</t>
  </si>
  <si>
    <t>CONF FLEXIBLE HYD LG 2000THP</t>
  </si>
  <si>
    <t xml:space="preserve">ADAPTATEUR HYD CONIQUE </t>
  </si>
  <si>
    <t>Fourniture et mise en place de pompe  Electro pompe DAB - JET 151M</t>
  </si>
  <si>
    <t>BEN SLIMA MED</t>
  </si>
  <si>
    <t>Clapet retenue YORK 26/34</t>
  </si>
  <si>
    <t>Flexible tresse 26/34 100cm</t>
  </si>
  <si>
    <t>Régulateur press control HI 1 WILO</t>
  </si>
  <si>
    <t>Te fileter 26/34 gal</t>
  </si>
  <si>
    <t>Installation</t>
  </si>
  <si>
    <t>SNA1</t>
  </si>
  <si>
    <t>FOURNITURE ET INSTALLATION DE CONDUITE SUPLEMNETAIRE DE GAZ EN TUBE NOIR DN26</t>
  </si>
  <si>
    <t>FOURNITURE ET POSE DE VANNE 20</t>
  </si>
  <si>
    <t>ECLISSE DE 60</t>
  </si>
  <si>
    <t>CHEMIN DE CABLE</t>
  </si>
  <si>
    <t>CABLE SOUPLE 4*6</t>
  </si>
  <si>
    <t>COUVERCLE CHEMIN DE CABLE 155</t>
  </si>
  <si>
    <t>DELTA</t>
  </si>
  <si>
    <t xml:space="preserve">TUBE PVC PR D63 </t>
  </si>
  <si>
    <t>COUDE PVC PR D63 90°</t>
  </si>
  <si>
    <t>TE PVC PR D63</t>
  </si>
  <si>
    <t>MANCHON PVC PR D110</t>
  </si>
  <si>
    <t>SUPPORT PROFILE 41*21 L30</t>
  </si>
  <si>
    <t>KIT PROFILE + PLAQUE M8</t>
  </si>
  <si>
    <t>COLLIER GALVA + JOINT D63</t>
  </si>
  <si>
    <t>CHEVILLE PLASTIQUE 10</t>
  </si>
  <si>
    <t>TUBE PVC EVACUATION D250</t>
  </si>
  <si>
    <t>COUDE PVC EVACUATION D250 90°</t>
  </si>
  <si>
    <t>TUBE PVC EVACUATION D160</t>
  </si>
  <si>
    <t>REDUCTION PVC PR 250*160</t>
  </si>
  <si>
    <t>TE PVC PR D160</t>
  </si>
  <si>
    <t>COUDE PVC PR D160 90°</t>
  </si>
  <si>
    <t>VANNE PVC PR D40</t>
  </si>
  <si>
    <t>VANNE PVC PR D63</t>
  </si>
  <si>
    <t>TUBE PVC PR D110</t>
  </si>
  <si>
    <t>REDUCTION PVC PR D110*63</t>
  </si>
  <si>
    <t>TE PVC PR D110</t>
  </si>
  <si>
    <t>CABLE GALVANISE D06 mm</t>
  </si>
  <si>
    <t>SERRE CABLE GALVA D06 mm</t>
  </si>
  <si>
    <t>CABLE GALVA D6</t>
  </si>
  <si>
    <t>CABLE SOUPLE 2*25 TC</t>
  </si>
  <si>
    <t>COFFRET ETANCHE PLASTIC 400*300*170</t>
  </si>
  <si>
    <t>BLOC DE JONCTION UT35</t>
  </si>
  <si>
    <t>RMBOUT 25MM</t>
  </si>
  <si>
    <t>FABRICATION TABLE ROTATIF POUR ENVOLOPPEUSE</t>
  </si>
  <si>
    <t>TIP</t>
  </si>
  <si>
    <t xml:space="preserve">MONTAGE ET REPARATION GAINE D'ASPIRATION LIGNE ASSEMBLAGE </t>
  </si>
  <si>
    <t>MACHINE ENVOLOPPEUSE BM</t>
  </si>
  <si>
    <t>CABLE SILICONE PT100 3*0,25M</t>
  </si>
  <si>
    <t>2RE</t>
  </si>
  <si>
    <t>TOTAL</t>
  </si>
  <si>
    <t>DISJONCTEUR TMAX 400A 36KA TMA ABB</t>
  </si>
  <si>
    <t xml:space="preserve">NOUVEAU BASSIN SALLE DE CHARGE &amp; REDRESSEUR </t>
  </si>
  <si>
    <t>CABLE AR2V 1X150 ALUMINIUM</t>
  </si>
  <si>
    <t xml:space="preserve">GOULOTTE 80*80 </t>
  </si>
  <si>
    <t>FEUILLARD 42*5*2</t>
  </si>
  <si>
    <t>PRESSE ETOUPE PG25</t>
  </si>
  <si>
    <t>PRESSE ETOUPE PG13,5</t>
  </si>
  <si>
    <t>COSSE BEMETAL 2-150</t>
  </si>
  <si>
    <t>FIL SOUPLE 1*50 MM</t>
  </si>
  <si>
    <t>COSSE A SERTIR 50/8</t>
  </si>
  <si>
    <t>CHEMIN DU CABLE 215*60</t>
  </si>
  <si>
    <t>GAINE THERMO 19/6 ROUGE</t>
  </si>
  <si>
    <t>GAINE THERMO 19/6 BLEU</t>
  </si>
  <si>
    <t>RAIL OMEGA 2M</t>
  </si>
  <si>
    <t>MONTANT EN U 20/25/20 L2M</t>
  </si>
  <si>
    <t>GAINE THERMO 28/6</t>
  </si>
  <si>
    <t>PRESSE ETOUPE PG29</t>
  </si>
  <si>
    <t>COSSE A SERTIR 25/6</t>
  </si>
  <si>
    <t>GAINE THERMO 33/8</t>
  </si>
  <si>
    <t>COLLIER PLASTIQUE 450*8</t>
  </si>
  <si>
    <t>COLLIER PLASTIQUE 300*4,8</t>
  </si>
  <si>
    <t>MONCHON ALUM 50</t>
  </si>
  <si>
    <t>REPERE CABLE ECJ 0,9</t>
  </si>
  <si>
    <t>REPERE CABLE ECJ LETTRE B</t>
  </si>
  <si>
    <t>COLLIER PLASTIQUE 200*3,5</t>
  </si>
  <si>
    <t>GAINE SPIRALE SWB-08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</si>
</sst>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0" x14ac:knownFonts="1">
    <font>
      <sz val="11"/>
      <color theme="1"/>
      <name val="Aptos Narrow"/>
      <family val="2"/>
      <scheme val="minor"/>
    </font>
    <font>
      <sz val="11"/>
      <color theme="1"/>
      <name val="Aptos Narrow"/>
      <family val="2"/>
      <scheme val="minor"/>
    </font>
    <font>
      <sz val="14"/>
      <color theme="1"/>
      <name val="Aptos Narrow"/>
      <family val="2"/>
      <scheme val="minor"/>
    </font>
    <font>
      <sz val="12"/>
      <name val="Times New Roman"/>
      <family val="1"/>
    </font>
    <font>
      <sz val="11"/>
      <color theme="1"/>
      <name val="Times New Roman"/>
      <family val="1"/>
    </font>
    <font>
      <sz val="12"/>
      <color theme="1"/>
      <name val="Times New Roman"/>
      <family val="1"/>
    </font>
    <font>
      <b/>
      <sz val="12"/>
      <color theme="1"/>
      <name val="Aptos Narrow"/>
      <family val="2"/>
      <scheme val="minor"/>
    </font>
    <font>
      <sz val="8"/>
      <name val="Aptos Narrow"/>
      <family val="2"/>
      <scheme val="minor"/>
    </font>
    <font>
      <b/>
      <sz val="20"/>
      <color theme="1"/>
      <name val="Times New Roman"/>
      <family val="1"/>
    </font>
    <font>
      <b/>
      <sz val="20"/>
      <color theme="1"/>
      <name val="Aptos Narrow"/>
      <family val="2"/>
      <scheme val="minor"/>
    </font>
  </fonts>
  <fills count="8">
    <fill>
      <patternFill patternType="none"/>
    </fill>
    <fill>
      <patternFill patternType="gray125"/>
    </fill>
    <fill>
      <patternFill patternType="solid">
        <fgColor indexed="9"/>
        <bgColor indexed="64"/>
      </patternFill>
    </fill>
    <fill>
      <patternFill patternType="solid">
        <fgColor theme="6" tint="0.79998168889431442"/>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8" tint="0.59999389629810485"/>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2">
    <xf numFmtId="0" fontId="0" fillId="0" borderId="0"/>
    <xf numFmtId="9" fontId="1" fillId="0" borderId="0" applyFont="0" applyFill="0" applyBorder="0" applyAlignment="0" applyProtection="0"/>
  </cellStyleXfs>
  <cellXfs count="33">
    <xf numFmtId="0" fontId="0" fillId="0" borderId="0" xfId="0"/>
    <xf numFmtId="0" fontId="3" fillId="2" borderId="1" xfId="0" applyFont="1" applyFill="1" applyBorder="1" applyAlignment="1">
      <alignment horizontal="left" vertical="center" wrapText="1"/>
    </xf>
    <xf numFmtId="0" fontId="4" fillId="0" borderId="1" xfId="0" applyFont="1" applyBorder="1" applyAlignment="1">
      <alignment horizontal="center" vertical="center"/>
    </xf>
    <xf numFmtId="0" fontId="3" fillId="2" borderId="1" xfId="0" applyFont="1" applyFill="1" applyBorder="1" applyAlignment="1">
      <alignment horizontal="center" vertical="center" wrapText="1"/>
    </xf>
    <xf numFmtId="164" fontId="5" fillId="0" borderId="1" xfId="0" applyNumberFormat="1" applyFont="1" applyBorder="1" applyAlignment="1">
      <alignment horizontal="center" vertical="center"/>
    </xf>
    <xf numFmtId="9" fontId="5" fillId="0" borderId="1" xfId="1" applyFont="1" applyBorder="1" applyAlignment="1">
      <alignment horizontal="center" vertical="center"/>
    </xf>
    <xf numFmtId="0" fontId="3" fillId="2" borderId="1" xfId="0" applyFont="1" applyFill="1" applyBorder="1" applyAlignment="1">
      <alignment horizontal="left" vertical="center"/>
    </xf>
    <xf numFmtId="0" fontId="3" fillId="2" borderId="1" xfId="0" applyFont="1" applyFill="1" applyBorder="1" applyAlignment="1">
      <alignment horizontal="center" vertical="center"/>
    </xf>
    <xf numFmtId="0" fontId="5" fillId="0" borderId="1" xfId="0" applyFont="1" applyBorder="1" applyAlignment="1">
      <alignment horizontal="center" vertical="center"/>
    </xf>
    <xf numFmtId="0" fontId="0" fillId="0" borderId="1" xfId="0" applyBorder="1"/>
    <xf numFmtId="0" fontId="3" fillId="2" borderId="2" xfId="0" applyFont="1" applyFill="1" applyBorder="1" applyAlignment="1">
      <alignment horizontal="left" vertical="center"/>
    </xf>
    <xf numFmtId="0" fontId="4" fillId="0" borderId="2" xfId="0" applyFont="1" applyBorder="1" applyAlignment="1">
      <alignment horizontal="center" vertical="center"/>
    </xf>
    <xf numFmtId="0" fontId="3" fillId="2" borderId="2" xfId="0" applyFont="1" applyFill="1" applyBorder="1" applyAlignment="1">
      <alignment horizontal="center" vertical="center"/>
    </xf>
    <xf numFmtId="164" fontId="5" fillId="0" borderId="2" xfId="0" applyNumberFormat="1" applyFont="1" applyBorder="1" applyAlignment="1">
      <alignment horizontal="center" vertical="center"/>
    </xf>
    <xf numFmtId="9" fontId="5" fillId="0" borderId="2" xfId="1" applyFont="1" applyBorder="1" applyAlignment="1">
      <alignment horizontal="center" vertical="center"/>
    </xf>
    <xf numFmtId="0" fontId="0" fillId="0" borderId="1" xfId="0" applyBorder="1" applyAlignment="1">
      <alignment horizontal="center" vertical="center"/>
    </xf>
    <xf numFmtId="0" fontId="6" fillId="3" borderId="1"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xf numFmtId="164" fontId="5" fillId="0" borderId="3" xfId="0" applyNumberFormat="1" applyFont="1" applyBorder="1" applyAlignment="1">
      <alignment horizontal="center" vertical="center"/>
    </xf>
    <xf numFmtId="164" fontId="3" fillId="2" borderId="1" xfId="0" applyNumberFormat="1" applyFont="1" applyFill="1" applyBorder="1" applyAlignment="1">
      <alignment horizontal="left" vertical="center" wrapText="1"/>
    </xf>
    <xf numFmtId="164" fontId="3" fillId="2" borderId="1" xfId="0" applyNumberFormat="1" applyFont="1" applyFill="1" applyBorder="1" applyAlignment="1">
      <alignment horizontal="center" vertical="center"/>
    </xf>
    <xf numFmtId="164" fontId="3" fillId="2" borderId="1" xfId="0" applyNumberFormat="1" applyFont="1" applyFill="1" applyBorder="1" applyAlignment="1">
      <alignment vertical="center" wrapText="1"/>
    </xf>
    <xf numFmtId="9" fontId="5" fillId="0" borderId="1" xfId="1" applyFont="1" applyFill="1" applyBorder="1" applyAlignment="1">
      <alignment horizontal="center" vertical="center"/>
    </xf>
    <xf numFmtId="0" fontId="2" fillId="6" borderId="1"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4" xfId="0" applyFont="1" applyFill="1" applyBorder="1" applyAlignment="1">
      <alignment horizontal="center" vertical="center"/>
    </xf>
    <xf numFmtId="9" fontId="8" fillId="7" borderId="1" xfId="1" applyFont="1" applyFill="1" applyBorder="1" applyAlignment="1">
      <alignment horizontal="center" vertical="center"/>
    </xf>
    <xf numFmtId="164" fontId="9" fillId="7" borderId="1" xfId="0" applyNumberFormat="1" applyFont="1" applyFill="1" applyBorder="1" applyAlignment="1">
      <alignment vertical="center"/>
    </xf>
    <xf numFmtId="0" fontId="2" fillId="5" borderId="4"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0" fillId="0" borderId="0" xfId="0" applyAlignment="1"/>
    <xf numFmtId="0" fontId="0" fillId="0" borderId="0" xfId="0" applyFont="1"/>
  </cellXfs>
  <cellStyles count="2">
    <cellStyle name="Normal" xfId="0" builtinId="0"/>
    <cellStyle name="Pourcentag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6C2ED-E4BA-4867-9EF3-C400AEE3CD2A}">
  <dimension ref="A1:H107"/>
  <sheetViews>
    <sheetView topLeftCell="A83" workbookViewId="0">
      <selection activeCell="G114" sqref="G114"/>
    </sheetView>
  </sheetViews>
  <sheetFormatPr baseColWidth="10" defaultRowHeight="15" x14ac:dyDescent="0.25"/>
  <cols>
    <col min="1" max="1" width="43.5703125" bestFit="1" customWidth="1"/>
    <col min="2" max="2" width="67.5703125" bestFit="1" customWidth="1"/>
    <col min="6" max="6" width="15" bestFit="1" customWidth="1"/>
    <col min="7" max="7" width="18.7109375" bestFit="1" customWidth="1"/>
    <col min="8" max="8" width="25" bestFit="1" customWidth="1"/>
  </cols>
  <sheetData>
    <row r="1" spans="1:8" ht="36" customHeight="1" x14ac:dyDescent="0.25">
      <c r="A1" s="16" t="s">
        <v>31</v>
      </c>
      <c r="B1" s="16" t="s">
        <v>32</v>
      </c>
      <c r="C1" s="16" t="s">
        <v>33</v>
      </c>
      <c r="D1" s="16" t="s">
        <v>34</v>
      </c>
      <c r="E1" s="16" t="s">
        <v>35</v>
      </c>
      <c r="F1" s="16" t="s">
        <v>36</v>
      </c>
      <c r="G1" s="16" t="s">
        <v>37</v>
      </c>
      <c r="H1" s="16" t="s">
        <v>38</v>
      </c>
    </row>
    <row r="2" spans="1:8" ht="18.75" customHeight="1" x14ac:dyDescent="0.25">
      <c r="A2" s="25" t="s">
        <v>0</v>
      </c>
      <c r="B2" s="10" t="s">
        <v>1</v>
      </c>
      <c r="C2" s="11" t="s">
        <v>2</v>
      </c>
      <c r="D2" s="12">
        <v>1</v>
      </c>
      <c r="E2" s="13">
        <v>615.55700000000002</v>
      </c>
      <c r="F2" s="14">
        <v>0</v>
      </c>
      <c r="G2" s="13">
        <f t="shared" ref="G2:G5" si="0">E2*D2</f>
        <v>615.55700000000002</v>
      </c>
      <c r="H2" s="17" t="s">
        <v>25</v>
      </c>
    </row>
    <row r="3" spans="1:8" ht="15.75" customHeight="1" x14ac:dyDescent="0.25">
      <c r="A3" s="25"/>
      <c r="B3" s="6" t="s">
        <v>3</v>
      </c>
      <c r="C3" s="2" t="s">
        <v>2</v>
      </c>
      <c r="D3" s="7">
        <v>2</v>
      </c>
      <c r="E3" s="4">
        <v>252.32400000000001</v>
      </c>
      <c r="F3" s="5">
        <v>0</v>
      </c>
      <c r="G3" s="4">
        <f t="shared" si="0"/>
        <v>504.64800000000002</v>
      </c>
      <c r="H3" s="15" t="s">
        <v>25</v>
      </c>
    </row>
    <row r="4" spans="1:8" ht="15.75" customHeight="1" x14ac:dyDescent="0.25">
      <c r="A4" s="25"/>
      <c r="B4" s="6" t="s">
        <v>4</v>
      </c>
      <c r="C4" s="2" t="s">
        <v>2</v>
      </c>
      <c r="D4" s="7">
        <v>4</v>
      </c>
      <c r="E4" s="4">
        <v>9.4600000000000009</v>
      </c>
      <c r="F4" s="5">
        <v>0</v>
      </c>
      <c r="G4" s="4">
        <f t="shared" si="0"/>
        <v>37.840000000000003</v>
      </c>
      <c r="H4" s="15" t="s">
        <v>25</v>
      </c>
    </row>
    <row r="5" spans="1:8" ht="15.75" customHeight="1" x14ac:dyDescent="0.25">
      <c r="A5" s="25"/>
      <c r="B5" s="6" t="s">
        <v>5</v>
      </c>
      <c r="C5" s="2" t="s">
        <v>2</v>
      </c>
      <c r="D5" s="7">
        <v>1</v>
      </c>
      <c r="E5" s="4">
        <v>70.177999999999997</v>
      </c>
      <c r="F5" s="5">
        <v>0</v>
      </c>
      <c r="G5" s="4">
        <f t="shared" si="0"/>
        <v>70.177999999999997</v>
      </c>
      <c r="H5" s="15" t="s">
        <v>25</v>
      </c>
    </row>
    <row r="6" spans="1:8" ht="15.75" customHeight="1" x14ac:dyDescent="0.25">
      <c r="A6" s="25"/>
      <c r="B6" s="1" t="s">
        <v>6</v>
      </c>
      <c r="C6" s="2" t="s">
        <v>2</v>
      </c>
      <c r="D6" s="3">
        <v>4</v>
      </c>
      <c r="E6" s="4">
        <v>47.430999999999997</v>
      </c>
      <c r="F6" s="5">
        <v>0.15</v>
      </c>
      <c r="G6" s="4">
        <v>161.2654</v>
      </c>
      <c r="H6" s="15" t="s">
        <v>26</v>
      </c>
    </row>
    <row r="7" spans="1:8" ht="15.75" customHeight="1" x14ac:dyDescent="0.25">
      <c r="A7" s="25"/>
      <c r="B7" s="1" t="s">
        <v>7</v>
      </c>
      <c r="C7" s="2" t="s">
        <v>2</v>
      </c>
      <c r="D7" s="3">
        <v>4</v>
      </c>
      <c r="E7" s="4">
        <v>28.792999999999999</v>
      </c>
      <c r="F7" s="5">
        <v>0.15</v>
      </c>
      <c r="G7" s="4">
        <v>97.896199999999993</v>
      </c>
      <c r="H7" s="15" t="s">
        <v>26</v>
      </c>
    </row>
    <row r="8" spans="1:8" ht="15.75" customHeight="1" x14ac:dyDescent="0.25">
      <c r="A8" s="25"/>
      <c r="B8" s="1" t="s">
        <v>8</v>
      </c>
      <c r="C8" s="2" t="s">
        <v>2</v>
      </c>
      <c r="D8" s="3">
        <v>4</v>
      </c>
      <c r="E8" s="4">
        <v>62.5</v>
      </c>
      <c r="F8" s="5">
        <v>0.15</v>
      </c>
      <c r="G8" s="4">
        <v>212.5</v>
      </c>
      <c r="H8" s="15" t="s">
        <v>26</v>
      </c>
    </row>
    <row r="9" spans="1:8" ht="15.75" customHeight="1" x14ac:dyDescent="0.25">
      <c r="A9" s="25"/>
      <c r="B9" s="1" t="s">
        <v>9</v>
      </c>
      <c r="C9" s="2" t="s">
        <v>2</v>
      </c>
      <c r="D9" s="3">
        <v>4</v>
      </c>
      <c r="E9" s="4">
        <v>28.52</v>
      </c>
      <c r="F9" s="5">
        <v>0.15</v>
      </c>
      <c r="G9" s="4">
        <v>96.967999999999989</v>
      </c>
      <c r="H9" s="15" t="s">
        <v>26</v>
      </c>
    </row>
    <row r="10" spans="1:8" ht="15.75" customHeight="1" x14ac:dyDescent="0.25">
      <c r="A10" s="25"/>
      <c r="B10" s="1" t="s">
        <v>10</v>
      </c>
      <c r="C10" s="2" t="s">
        <v>2</v>
      </c>
      <c r="D10" s="3">
        <v>5</v>
      </c>
      <c r="E10" s="4">
        <v>10.029999999999999</v>
      </c>
      <c r="F10" s="5">
        <v>0.15</v>
      </c>
      <c r="G10" s="4">
        <v>42.627499999999998</v>
      </c>
      <c r="H10" s="15" t="s">
        <v>26</v>
      </c>
    </row>
    <row r="11" spans="1:8" ht="15.75" customHeight="1" x14ac:dyDescent="0.25">
      <c r="A11" s="25"/>
      <c r="B11" s="1" t="s">
        <v>11</v>
      </c>
      <c r="C11" s="2" t="s">
        <v>2</v>
      </c>
      <c r="D11" s="3">
        <v>5</v>
      </c>
      <c r="E11" s="4">
        <v>13.5</v>
      </c>
      <c r="F11" s="5">
        <v>0.15</v>
      </c>
      <c r="G11" s="4">
        <v>57.375</v>
      </c>
      <c r="H11" s="15" t="s">
        <v>26</v>
      </c>
    </row>
    <row r="12" spans="1:8" ht="15.75" customHeight="1" x14ac:dyDescent="0.25">
      <c r="A12" s="25"/>
      <c r="B12" s="1" t="s">
        <v>12</v>
      </c>
      <c r="C12" s="2" t="s">
        <v>2</v>
      </c>
      <c r="D12" s="3">
        <v>5</v>
      </c>
      <c r="E12" s="4">
        <v>10.5</v>
      </c>
      <c r="F12" s="5">
        <v>0.15</v>
      </c>
      <c r="G12" s="4">
        <v>44.625</v>
      </c>
      <c r="H12" s="15" t="s">
        <v>26</v>
      </c>
    </row>
    <row r="13" spans="1:8" ht="15.75" customHeight="1" x14ac:dyDescent="0.25">
      <c r="A13" s="25"/>
      <c r="B13" s="1" t="s">
        <v>13</v>
      </c>
      <c r="C13" s="2" t="s">
        <v>2</v>
      </c>
      <c r="D13" s="3">
        <v>2</v>
      </c>
      <c r="E13" s="4">
        <v>3.274</v>
      </c>
      <c r="F13" s="5">
        <v>0.15</v>
      </c>
      <c r="G13" s="4">
        <v>5.5658000000000003</v>
      </c>
      <c r="H13" s="15" t="s">
        <v>26</v>
      </c>
    </row>
    <row r="14" spans="1:8" ht="15.75" customHeight="1" x14ac:dyDescent="0.25">
      <c r="A14" s="25"/>
      <c r="B14" s="1" t="s">
        <v>14</v>
      </c>
      <c r="C14" s="2" t="s">
        <v>2</v>
      </c>
      <c r="D14" s="3">
        <v>5</v>
      </c>
      <c r="E14" s="4">
        <v>32.533000000000001</v>
      </c>
      <c r="F14" s="5">
        <v>0.15</v>
      </c>
      <c r="G14" s="4">
        <v>138.26525000000001</v>
      </c>
      <c r="H14" s="15" t="s">
        <v>26</v>
      </c>
    </row>
    <row r="15" spans="1:8" ht="15.75" customHeight="1" x14ac:dyDescent="0.25">
      <c r="A15" s="25"/>
      <c r="B15" s="1" t="s">
        <v>15</v>
      </c>
      <c r="C15" s="2" t="s">
        <v>2</v>
      </c>
      <c r="D15" s="3">
        <v>5</v>
      </c>
      <c r="E15" s="4">
        <v>19.175000000000001</v>
      </c>
      <c r="F15" s="5">
        <v>0.15</v>
      </c>
      <c r="G15" s="4">
        <v>81.493749999999991</v>
      </c>
      <c r="H15" s="15" t="s">
        <v>26</v>
      </c>
    </row>
    <row r="16" spans="1:8" ht="15.75" customHeight="1" x14ac:dyDescent="0.25">
      <c r="A16" s="25"/>
      <c r="B16" s="1" t="s">
        <v>16</v>
      </c>
      <c r="C16" s="2" t="s">
        <v>2</v>
      </c>
      <c r="D16" s="3">
        <v>5</v>
      </c>
      <c r="E16" s="4">
        <v>8.5</v>
      </c>
      <c r="F16" s="5">
        <v>0.15</v>
      </c>
      <c r="G16" s="4">
        <v>36.125</v>
      </c>
      <c r="H16" s="15" t="s">
        <v>26</v>
      </c>
    </row>
    <row r="17" spans="1:8" ht="15.75" customHeight="1" x14ac:dyDescent="0.25">
      <c r="A17" s="25"/>
      <c r="B17" s="1" t="s">
        <v>17</v>
      </c>
      <c r="C17" s="2" t="s">
        <v>2</v>
      </c>
      <c r="D17" s="3">
        <v>6</v>
      </c>
      <c r="E17" s="4">
        <v>49.5</v>
      </c>
      <c r="F17" s="5">
        <v>0.15</v>
      </c>
      <c r="G17" s="4">
        <v>252.45</v>
      </c>
      <c r="H17" s="15" t="s">
        <v>26</v>
      </c>
    </row>
    <row r="18" spans="1:8" ht="15.75" customHeight="1" x14ac:dyDescent="0.25">
      <c r="A18" s="25"/>
      <c r="B18" s="1" t="s">
        <v>18</v>
      </c>
      <c r="C18" s="2" t="s">
        <v>2</v>
      </c>
      <c r="D18" s="3">
        <v>30</v>
      </c>
      <c r="E18" s="4">
        <v>1.8720000000000001</v>
      </c>
      <c r="F18" s="5">
        <v>0.15</v>
      </c>
      <c r="G18" s="4">
        <v>47.736000000000004</v>
      </c>
      <c r="H18" s="15" t="s">
        <v>26</v>
      </c>
    </row>
    <row r="19" spans="1:8" ht="15.75" customHeight="1" x14ac:dyDescent="0.25">
      <c r="A19" s="25"/>
      <c r="B19" s="1" t="s">
        <v>19</v>
      </c>
      <c r="C19" s="2" t="s">
        <v>2</v>
      </c>
      <c r="D19" s="3">
        <v>30</v>
      </c>
      <c r="E19" s="4">
        <v>0.55100000000000005</v>
      </c>
      <c r="F19" s="5">
        <v>0.15</v>
      </c>
      <c r="G19" s="4">
        <v>14.050500000000001</v>
      </c>
      <c r="H19" s="15" t="s">
        <v>26</v>
      </c>
    </row>
    <row r="20" spans="1:8" ht="15.75" customHeight="1" x14ac:dyDescent="0.25">
      <c r="A20" s="25"/>
      <c r="B20" s="1" t="s">
        <v>10</v>
      </c>
      <c r="C20" s="2" t="s">
        <v>2</v>
      </c>
      <c r="D20" s="3">
        <v>5</v>
      </c>
      <c r="E20" s="4">
        <v>10.029999999999999</v>
      </c>
      <c r="F20" s="5">
        <v>0.15</v>
      </c>
      <c r="G20" s="4">
        <v>42.627499999999998</v>
      </c>
      <c r="H20" s="15" t="s">
        <v>26</v>
      </c>
    </row>
    <row r="21" spans="1:8" ht="15.75" customHeight="1" x14ac:dyDescent="0.25">
      <c r="A21" s="25"/>
      <c r="B21" s="1" t="s">
        <v>13</v>
      </c>
      <c r="C21" s="2" t="s">
        <v>2</v>
      </c>
      <c r="D21" s="3">
        <v>16</v>
      </c>
      <c r="E21" s="4">
        <v>3.274</v>
      </c>
      <c r="F21" s="5">
        <v>0.15</v>
      </c>
      <c r="G21" s="4">
        <v>44.526400000000002</v>
      </c>
      <c r="H21" s="15" t="s">
        <v>26</v>
      </c>
    </row>
    <row r="22" spans="1:8" ht="15.75" customHeight="1" x14ac:dyDescent="0.25">
      <c r="A22" s="25"/>
      <c r="B22" s="1" t="s">
        <v>20</v>
      </c>
      <c r="C22" s="2" t="s">
        <v>2</v>
      </c>
      <c r="D22" s="3">
        <v>5</v>
      </c>
      <c r="E22" s="4">
        <v>9.5</v>
      </c>
      <c r="F22" s="5">
        <v>0.15</v>
      </c>
      <c r="G22" s="4">
        <v>40.375</v>
      </c>
      <c r="H22" s="15" t="s">
        <v>26</v>
      </c>
    </row>
    <row r="23" spans="1:8" ht="15.75" customHeight="1" x14ac:dyDescent="0.25">
      <c r="A23" s="25"/>
      <c r="B23" s="1" t="s">
        <v>21</v>
      </c>
      <c r="C23" s="2" t="s">
        <v>2</v>
      </c>
      <c r="D23" s="3">
        <v>4</v>
      </c>
      <c r="E23" s="4">
        <v>13.5</v>
      </c>
      <c r="F23" s="5">
        <v>0.15</v>
      </c>
      <c r="G23" s="4">
        <v>45.9</v>
      </c>
      <c r="H23" s="15" t="s">
        <v>26</v>
      </c>
    </row>
    <row r="24" spans="1:8" ht="15.75" customHeight="1" x14ac:dyDescent="0.25">
      <c r="A24" s="25"/>
      <c r="B24" s="1" t="s">
        <v>12</v>
      </c>
      <c r="C24" s="2" t="s">
        <v>2</v>
      </c>
      <c r="D24" s="3">
        <v>4</v>
      </c>
      <c r="E24" s="4">
        <v>10.5</v>
      </c>
      <c r="F24" s="5">
        <v>0.15</v>
      </c>
      <c r="G24" s="4">
        <v>35.699999999999996</v>
      </c>
      <c r="H24" s="15" t="s">
        <v>26</v>
      </c>
    </row>
    <row r="25" spans="1:8" ht="15.75" customHeight="1" x14ac:dyDescent="0.25">
      <c r="A25" s="25"/>
      <c r="B25" s="1" t="s">
        <v>22</v>
      </c>
      <c r="C25" s="2" t="s">
        <v>2</v>
      </c>
      <c r="D25" s="3">
        <v>1</v>
      </c>
      <c r="E25" s="4">
        <v>222.5</v>
      </c>
      <c r="F25" s="5">
        <v>0</v>
      </c>
      <c r="G25" s="4">
        <f t="shared" ref="G25" si="1">E25*D25</f>
        <v>222.5</v>
      </c>
      <c r="H25" s="15" t="s">
        <v>27</v>
      </c>
    </row>
    <row r="26" spans="1:8" ht="330.75" x14ac:dyDescent="0.25">
      <c r="A26" s="25"/>
      <c r="B26" s="1" t="s">
        <v>23</v>
      </c>
      <c r="C26" s="2" t="s">
        <v>2</v>
      </c>
      <c r="D26" s="3">
        <v>20</v>
      </c>
      <c r="E26" s="4">
        <v>150</v>
      </c>
      <c r="F26" s="5">
        <v>0</v>
      </c>
      <c r="G26" s="4">
        <f t="shared" ref="G26" si="2">E26*D26</f>
        <v>3000</v>
      </c>
      <c r="H26" s="8" t="s">
        <v>24</v>
      </c>
    </row>
    <row r="27" spans="1:8" ht="15.75" customHeight="1" x14ac:dyDescent="0.25">
      <c r="A27" s="25"/>
      <c r="B27" s="6" t="s">
        <v>28</v>
      </c>
      <c r="C27" s="2" t="s">
        <v>2</v>
      </c>
      <c r="D27" s="3">
        <v>1</v>
      </c>
      <c r="E27" s="4">
        <v>2000</v>
      </c>
      <c r="F27" s="5">
        <v>0</v>
      </c>
      <c r="G27" s="4">
        <v>2000</v>
      </c>
      <c r="H27" s="8" t="s">
        <v>29</v>
      </c>
    </row>
    <row r="28" spans="1:8" ht="15.75" customHeight="1" x14ac:dyDescent="0.25">
      <c r="A28" s="25"/>
      <c r="B28" s="1" t="s">
        <v>30</v>
      </c>
      <c r="C28" s="2" t="s">
        <v>2</v>
      </c>
      <c r="D28" s="3">
        <v>2</v>
      </c>
      <c r="E28" s="4">
        <v>980</v>
      </c>
      <c r="F28" s="5">
        <v>0</v>
      </c>
      <c r="G28" s="4">
        <v>1960</v>
      </c>
      <c r="H28" s="8" t="s">
        <v>29</v>
      </c>
    </row>
    <row r="29" spans="1:8" ht="15.75" customHeight="1" x14ac:dyDescent="0.25">
      <c r="A29" s="25"/>
      <c r="B29" s="1" t="s">
        <v>39</v>
      </c>
      <c r="C29" s="2" t="s">
        <v>2</v>
      </c>
      <c r="D29" s="3">
        <v>9</v>
      </c>
      <c r="E29" s="4">
        <f>(474.3*3.2)/9</f>
        <v>168.64000000000001</v>
      </c>
      <c r="F29" s="5">
        <v>0.1</v>
      </c>
      <c r="G29" s="4">
        <f>E29*D29*0.9</f>
        <v>1365.9840000000002</v>
      </c>
      <c r="H29" s="8" t="s">
        <v>40</v>
      </c>
    </row>
    <row r="30" spans="1:8" ht="15.75" customHeight="1" x14ac:dyDescent="0.25">
      <c r="A30" s="25"/>
      <c r="B30" s="1" t="s">
        <v>41</v>
      </c>
      <c r="C30" s="2" t="s">
        <v>2</v>
      </c>
      <c r="D30" s="3">
        <v>10</v>
      </c>
      <c r="E30" s="4">
        <f>(150*3)/10</f>
        <v>45</v>
      </c>
      <c r="F30" s="5">
        <v>0.1</v>
      </c>
      <c r="G30" s="4">
        <f>E30*D30*0.9</f>
        <v>405</v>
      </c>
      <c r="H30" s="8" t="s">
        <v>40</v>
      </c>
    </row>
    <row r="31" spans="1:8" ht="47.25" x14ac:dyDescent="0.25">
      <c r="A31" s="25"/>
      <c r="B31" s="1" t="s">
        <v>42</v>
      </c>
      <c r="C31" s="2" t="s">
        <v>2</v>
      </c>
      <c r="D31" s="3">
        <v>1</v>
      </c>
      <c r="E31" s="4">
        <v>800</v>
      </c>
      <c r="F31" s="5">
        <v>0</v>
      </c>
      <c r="G31" s="4">
        <f t="shared" ref="G31" si="3">E31*D31</f>
        <v>800</v>
      </c>
      <c r="H31" s="8" t="s">
        <v>43</v>
      </c>
    </row>
    <row r="32" spans="1:8" ht="15.75" customHeight="1" x14ac:dyDescent="0.25">
      <c r="A32" s="25"/>
      <c r="B32" s="1" t="s">
        <v>44</v>
      </c>
      <c r="C32" s="2" t="s">
        <v>2</v>
      </c>
      <c r="D32" s="3">
        <v>2</v>
      </c>
      <c r="E32" s="4">
        <v>136</v>
      </c>
      <c r="F32" s="5">
        <v>0</v>
      </c>
      <c r="G32" s="4">
        <f t="shared" ref="G32" si="4">E32*D32</f>
        <v>272</v>
      </c>
      <c r="H32" s="8" t="s">
        <v>45</v>
      </c>
    </row>
    <row r="33" spans="1:8" ht="15.75" customHeight="1" x14ac:dyDescent="0.25">
      <c r="A33" s="25"/>
      <c r="B33" s="1" t="s">
        <v>46</v>
      </c>
      <c r="C33" s="2" t="s">
        <v>2</v>
      </c>
      <c r="D33" s="3">
        <v>1</v>
      </c>
      <c r="E33" s="4">
        <v>12.75</v>
      </c>
      <c r="F33" s="5">
        <v>0.1</v>
      </c>
      <c r="G33" s="4">
        <f>+D33*E33*0.9</f>
        <v>11.475</v>
      </c>
      <c r="H33" s="8" t="s">
        <v>72</v>
      </c>
    </row>
    <row r="34" spans="1:8" ht="15.75" customHeight="1" x14ac:dyDescent="0.25">
      <c r="A34" s="25"/>
      <c r="B34" s="1" t="s">
        <v>47</v>
      </c>
      <c r="C34" s="2" t="s">
        <v>2</v>
      </c>
      <c r="D34" s="3">
        <v>1</v>
      </c>
      <c r="E34" s="4">
        <v>4.2539999999999996</v>
      </c>
      <c r="F34" s="5">
        <v>0.1</v>
      </c>
      <c r="G34" s="4">
        <f t="shared" ref="G34:G59" si="5">+D34*E34*0.9</f>
        <v>3.8285999999999998</v>
      </c>
      <c r="H34" s="8" t="s">
        <v>72</v>
      </c>
    </row>
    <row r="35" spans="1:8" ht="15.75" customHeight="1" x14ac:dyDescent="0.25">
      <c r="A35" s="25"/>
      <c r="B35" s="1" t="s">
        <v>48</v>
      </c>
      <c r="C35" s="2" t="s">
        <v>2</v>
      </c>
      <c r="D35" s="3">
        <v>1</v>
      </c>
      <c r="E35" s="4">
        <v>4.7300000000000004</v>
      </c>
      <c r="F35" s="5">
        <v>0.1</v>
      </c>
      <c r="G35" s="4">
        <f t="shared" si="5"/>
        <v>4.2570000000000006</v>
      </c>
      <c r="H35" s="8" t="s">
        <v>72</v>
      </c>
    </row>
    <row r="36" spans="1:8" ht="15.75" customHeight="1" x14ac:dyDescent="0.25">
      <c r="A36" s="25"/>
      <c r="B36" s="1" t="s">
        <v>49</v>
      </c>
      <c r="C36" s="2" t="s">
        <v>2</v>
      </c>
      <c r="D36" s="3">
        <v>1</v>
      </c>
      <c r="E36" s="4">
        <v>10.355</v>
      </c>
      <c r="F36" s="5">
        <v>0.1</v>
      </c>
      <c r="G36" s="4">
        <f t="shared" si="5"/>
        <v>9.3195000000000014</v>
      </c>
      <c r="H36" s="8" t="s">
        <v>72</v>
      </c>
    </row>
    <row r="37" spans="1:8" ht="15.75" customHeight="1" x14ac:dyDescent="0.25">
      <c r="A37" s="25"/>
      <c r="B37" s="1" t="s">
        <v>70</v>
      </c>
      <c r="C37" s="2"/>
      <c r="D37" s="3">
        <v>1</v>
      </c>
      <c r="E37" s="4">
        <v>13.987</v>
      </c>
      <c r="F37" s="5">
        <v>0.1</v>
      </c>
      <c r="G37" s="4">
        <f t="shared" si="5"/>
        <v>12.5883</v>
      </c>
      <c r="H37" s="8" t="s">
        <v>72</v>
      </c>
    </row>
    <row r="38" spans="1:8" ht="15.75" customHeight="1" x14ac:dyDescent="0.25">
      <c r="A38" s="25"/>
      <c r="B38" s="1" t="s">
        <v>50</v>
      </c>
      <c r="C38" s="2" t="s">
        <v>2</v>
      </c>
      <c r="D38" s="3">
        <v>1</v>
      </c>
      <c r="E38" s="4">
        <v>21.940999999999999</v>
      </c>
      <c r="F38" s="5">
        <v>0.1</v>
      </c>
      <c r="G38" s="4">
        <f t="shared" si="5"/>
        <v>19.7469</v>
      </c>
      <c r="H38" s="8" t="s">
        <v>72</v>
      </c>
    </row>
    <row r="39" spans="1:8" ht="15.75" customHeight="1" x14ac:dyDescent="0.25">
      <c r="A39" s="25"/>
      <c r="B39" s="1" t="s">
        <v>74</v>
      </c>
      <c r="C39" s="2" t="s">
        <v>2</v>
      </c>
      <c r="D39" s="3">
        <v>1</v>
      </c>
      <c r="E39" s="4">
        <v>94.813999999999993</v>
      </c>
      <c r="F39" s="5">
        <v>0.1</v>
      </c>
      <c r="G39" s="4">
        <f t="shared" si="5"/>
        <v>85.332599999999999</v>
      </c>
      <c r="H39" s="8" t="s">
        <v>72</v>
      </c>
    </row>
    <row r="40" spans="1:8" ht="15.75" customHeight="1" x14ac:dyDescent="0.25">
      <c r="A40" s="25"/>
      <c r="B40" s="1" t="s">
        <v>51</v>
      </c>
      <c r="C40" s="2" t="s">
        <v>2</v>
      </c>
      <c r="D40" s="3">
        <v>30</v>
      </c>
      <c r="E40" s="4">
        <v>2.7198000000000002</v>
      </c>
      <c r="F40" s="5">
        <v>0.1</v>
      </c>
      <c r="G40" s="4">
        <f t="shared" si="5"/>
        <v>73.434600000000003</v>
      </c>
      <c r="H40" s="8" t="s">
        <v>72</v>
      </c>
    </row>
    <row r="41" spans="1:8" ht="15.75" customHeight="1" x14ac:dyDescent="0.25">
      <c r="A41" s="25"/>
      <c r="B41" s="1" t="s">
        <v>52</v>
      </c>
      <c r="C41" s="2" t="s">
        <v>2</v>
      </c>
      <c r="D41" s="3">
        <v>1</v>
      </c>
      <c r="E41" s="4">
        <v>76.899000000000001</v>
      </c>
      <c r="F41" s="5">
        <v>0.1</v>
      </c>
      <c r="G41" s="4">
        <f t="shared" si="5"/>
        <v>69.209100000000007</v>
      </c>
      <c r="H41" s="8" t="s">
        <v>72</v>
      </c>
    </row>
    <row r="42" spans="1:8" ht="15.75" customHeight="1" x14ac:dyDescent="0.25">
      <c r="A42" s="25"/>
      <c r="B42" s="1" t="s">
        <v>53</v>
      </c>
      <c r="C42" s="2" t="s">
        <v>2</v>
      </c>
      <c r="D42" s="3">
        <v>25</v>
      </c>
      <c r="E42" s="4">
        <v>4.69712</v>
      </c>
      <c r="F42" s="5">
        <v>0.1</v>
      </c>
      <c r="G42" s="4">
        <f t="shared" si="5"/>
        <v>105.68519999999999</v>
      </c>
      <c r="H42" s="8" t="s">
        <v>72</v>
      </c>
    </row>
    <row r="43" spans="1:8" ht="15.75" customHeight="1" x14ac:dyDescent="0.25">
      <c r="A43" s="25"/>
      <c r="B43" s="1" t="s">
        <v>54</v>
      </c>
      <c r="C43" s="2" t="s">
        <v>2</v>
      </c>
      <c r="D43" s="3">
        <v>1</v>
      </c>
      <c r="E43" s="4">
        <v>146.21299999999999</v>
      </c>
      <c r="F43" s="5">
        <v>0.1</v>
      </c>
      <c r="G43" s="4">
        <f t="shared" si="5"/>
        <v>131.5917</v>
      </c>
      <c r="H43" s="8" t="s">
        <v>72</v>
      </c>
    </row>
    <row r="44" spans="1:8" ht="15.75" customHeight="1" x14ac:dyDescent="0.25">
      <c r="A44" s="25"/>
      <c r="B44" s="1" t="s">
        <v>55</v>
      </c>
      <c r="C44" s="2" t="s">
        <v>2</v>
      </c>
      <c r="D44" s="3">
        <v>1</v>
      </c>
      <c r="E44" s="4">
        <v>542.49800000000005</v>
      </c>
      <c r="F44" s="5">
        <v>0.1</v>
      </c>
      <c r="G44" s="4">
        <f t="shared" si="5"/>
        <v>488.24820000000005</v>
      </c>
      <c r="H44" s="8" t="s">
        <v>72</v>
      </c>
    </row>
    <row r="45" spans="1:8" ht="15.75" customHeight="1" x14ac:dyDescent="0.25">
      <c r="A45" s="25"/>
      <c r="B45" s="1" t="s">
        <v>56</v>
      </c>
      <c r="C45" s="2" t="s">
        <v>2</v>
      </c>
      <c r="D45" s="3">
        <v>1</v>
      </c>
      <c r="E45" s="4">
        <v>15.348000000000001</v>
      </c>
      <c r="F45" s="5">
        <v>0.1</v>
      </c>
      <c r="G45" s="4">
        <f t="shared" si="5"/>
        <v>13.8132</v>
      </c>
      <c r="H45" s="8" t="s">
        <v>72</v>
      </c>
    </row>
    <row r="46" spans="1:8" ht="15.75" customHeight="1" x14ac:dyDescent="0.25">
      <c r="A46" s="25"/>
      <c r="B46" s="1" t="s">
        <v>57</v>
      </c>
      <c r="C46" s="2" t="s">
        <v>2</v>
      </c>
      <c r="D46" s="3">
        <v>1</v>
      </c>
      <c r="E46" s="4">
        <v>101.9</v>
      </c>
      <c r="F46" s="5">
        <v>0.1</v>
      </c>
      <c r="G46" s="4">
        <f t="shared" si="5"/>
        <v>91.710000000000008</v>
      </c>
      <c r="H46" s="8" t="s">
        <v>72</v>
      </c>
    </row>
    <row r="47" spans="1:8" ht="15.75" customHeight="1" x14ac:dyDescent="0.25">
      <c r="A47" s="25"/>
      <c r="B47" s="9" t="s">
        <v>58</v>
      </c>
      <c r="C47" s="2" t="s">
        <v>2</v>
      </c>
      <c r="D47" s="3">
        <v>1</v>
      </c>
      <c r="E47" s="4">
        <v>9.2560000000000002</v>
      </c>
      <c r="F47" s="5">
        <v>0.1</v>
      </c>
      <c r="G47" s="4">
        <f t="shared" si="5"/>
        <v>8.3304000000000009</v>
      </c>
      <c r="H47" s="8" t="s">
        <v>72</v>
      </c>
    </row>
    <row r="48" spans="1:8" ht="15.75" customHeight="1" x14ac:dyDescent="0.25">
      <c r="A48" s="25"/>
      <c r="B48" s="9" t="s">
        <v>59</v>
      </c>
      <c r="C48" s="2" t="s">
        <v>2</v>
      </c>
      <c r="D48" s="3">
        <v>1</v>
      </c>
      <c r="E48" s="4">
        <v>11.332000000000001</v>
      </c>
      <c r="F48" s="5">
        <v>0.1</v>
      </c>
      <c r="G48" s="4">
        <f t="shared" si="5"/>
        <v>10.1988</v>
      </c>
      <c r="H48" s="8" t="s">
        <v>72</v>
      </c>
    </row>
    <row r="49" spans="1:8" ht="15.75" customHeight="1" x14ac:dyDescent="0.25">
      <c r="A49" s="25"/>
      <c r="B49" s="9" t="s">
        <v>60</v>
      </c>
      <c r="C49" s="2" t="s">
        <v>2</v>
      </c>
      <c r="D49" s="3">
        <v>1</v>
      </c>
      <c r="E49" s="4">
        <v>3.11</v>
      </c>
      <c r="F49" s="5">
        <v>0.1</v>
      </c>
      <c r="G49" s="4">
        <f t="shared" si="5"/>
        <v>2.7989999999999999</v>
      </c>
      <c r="H49" s="8" t="s">
        <v>72</v>
      </c>
    </row>
    <row r="50" spans="1:8" ht="15.75" customHeight="1" x14ac:dyDescent="0.25">
      <c r="A50" s="25"/>
      <c r="B50" s="9" t="s">
        <v>61</v>
      </c>
      <c r="C50" s="2" t="s">
        <v>2</v>
      </c>
      <c r="D50" s="3">
        <v>1</v>
      </c>
      <c r="E50" s="4">
        <v>3.8210000000000002</v>
      </c>
      <c r="F50" s="5">
        <v>0.1</v>
      </c>
      <c r="G50" s="4">
        <f t="shared" si="5"/>
        <v>3.4389000000000003</v>
      </c>
      <c r="H50" s="8" t="s">
        <v>72</v>
      </c>
    </row>
    <row r="51" spans="1:8" ht="15.75" customHeight="1" x14ac:dyDescent="0.25">
      <c r="A51" s="25"/>
      <c r="B51" s="9" t="s">
        <v>71</v>
      </c>
      <c r="C51" s="2" t="s">
        <v>2</v>
      </c>
      <c r="D51" s="3">
        <v>1</v>
      </c>
      <c r="E51" s="4">
        <v>3.8210000000000002</v>
      </c>
      <c r="F51" s="5">
        <v>0.1</v>
      </c>
      <c r="G51" s="4">
        <f t="shared" si="5"/>
        <v>3.4389000000000003</v>
      </c>
      <c r="H51" s="8" t="s">
        <v>72</v>
      </c>
    </row>
    <row r="52" spans="1:8" ht="15.75" customHeight="1" x14ac:dyDescent="0.25">
      <c r="A52" s="25"/>
      <c r="B52" s="9" t="s">
        <v>62</v>
      </c>
      <c r="C52" s="2" t="s">
        <v>2</v>
      </c>
      <c r="D52" s="3">
        <v>1</v>
      </c>
      <c r="E52" s="4">
        <v>10.771000000000001</v>
      </c>
      <c r="F52" s="5">
        <v>0.1</v>
      </c>
      <c r="G52" s="4">
        <f t="shared" si="5"/>
        <v>9.6939000000000011</v>
      </c>
      <c r="H52" s="8" t="s">
        <v>72</v>
      </c>
    </row>
    <row r="53" spans="1:8" ht="15.75" customHeight="1" x14ac:dyDescent="0.25">
      <c r="A53" s="25"/>
      <c r="B53" s="9" t="s">
        <v>63</v>
      </c>
      <c r="C53" s="2" t="s">
        <v>2</v>
      </c>
      <c r="D53" s="3">
        <v>2</v>
      </c>
      <c r="E53" s="4">
        <v>10.025499999999999</v>
      </c>
      <c r="F53" s="5">
        <v>0.1</v>
      </c>
      <c r="G53" s="4">
        <f t="shared" si="5"/>
        <v>18.0459</v>
      </c>
      <c r="H53" s="8" t="s">
        <v>72</v>
      </c>
    </row>
    <row r="54" spans="1:8" ht="15.75" customHeight="1" x14ac:dyDescent="0.25">
      <c r="A54" s="25"/>
      <c r="B54" s="9" t="s">
        <v>64</v>
      </c>
      <c r="C54" s="2" t="s">
        <v>2</v>
      </c>
      <c r="D54" s="3">
        <v>1</v>
      </c>
      <c r="E54" s="4">
        <v>183.29900000000001</v>
      </c>
      <c r="F54" s="5">
        <v>0.1</v>
      </c>
      <c r="G54" s="4">
        <f t="shared" si="5"/>
        <v>164.9691</v>
      </c>
      <c r="H54" s="8" t="s">
        <v>72</v>
      </c>
    </row>
    <row r="55" spans="1:8" ht="15.75" customHeight="1" x14ac:dyDescent="0.25">
      <c r="A55" s="25"/>
      <c r="B55" s="18" t="s">
        <v>65</v>
      </c>
      <c r="C55" s="2" t="s">
        <v>2</v>
      </c>
      <c r="D55" s="3">
        <v>1</v>
      </c>
      <c r="E55" s="4">
        <v>1567.7190000000001</v>
      </c>
      <c r="F55" s="5">
        <v>0.1</v>
      </c>
      <c r="G55" s="4">
        <f t="shared" si="5"/>
        <v>1410.9471000000001</v>
      </c>
      <c r="H55" s="8" t="s">
        <v>72</v>
      </c>
    </row>
    <row r="56" spans="1:8" ht="15.75" customHeight="1" x14ac:dyDescent="0.25">
      <c r="A56" s="25"/>
      <c r="B56" s="9" t="s">
        <v>66</v>
      </c>
      <c r="C56" s="2" t="s">
        <v>2</v>
      </c>
      <c r="D56" s="3">
        <v>1</v>
      </c>
      <c r="E56" s="4">
        <v>954.41800000000001</v>
      </c>
      <c r="F56" s="5">
        <v>0.1</v>
      </c>
      <c r="G56" s="4">
        <f t="shared" si="5"/>
        <v>858.97620000000006</v>
      </c>
      <c r="H56" s="8" t="s">
        <v>72</v>
      </c>
    </row>
    <row r="57" spans="1:8" ht="15.75" customHeight="1" x14ac:dyDescent="0.25">
      <c r="A57" s="25"/>
      <c r="B57" s="9" t="s">
        <v>67</v>
      </c>
      <c r="C57" s="2" t="s">
        <v>2</v>
      </c>
      <c r="D57" s="3">
        <v>1</v>
      </c>
      <c r="E57" s="4">
        <v>138.99199999999999</v>
      </c>
      <c r="F57" s="5">
        <v>0.1</v>
      </c>
      <c r="G57" s="4">
        <f t="shared" si="5"/>
        <v>125.0928</v>
      </c>
      <c r="H57" s="8" t="s">
        <v>72</v>
      </c>
    </row>
    <row r="58" spans="1:8" ht="15.75" customHeight="1" x14ac:dyDescent="0.25">
      <c r="A58" s="25"/>
      <c r="B58" s="9" t="s">
        <v>68</v>
      </c>
      <c r="C58" s="2" t="s">
        <v>2</v>
      </c>
      <c r="D58" s="3">
        <v>1</v>
      </c>
      <c r="E58" s="4">
        <v>726.89</v>
      </c>
      <c r="F58" s="5">
        <v>0.1</v>
      </c>
      <c r="G58" s="4">
        <f t="shared" si="5"/>
        <v>654.20100000000002</v>
      </c>
      <c r="H58" s="8" t="s">
        <v>72</v>
      </c>
    </row>
    <row r="59" spans="1:8" ht="15.75" customHeight="1" x14ac:dyDescent="0.25">
      <c r="A59" s="25"/>
      <c r="B59" s="9" t="s">
        <v>69</v>
      </c>
      <c r="C59" s="2" t="s">
        <v>2</v>
      </c>
      <c r="D59" s="3">
        <v>25</v>
      </c>
      <c r="E59" s="4">
        <v>12.235519999999999</v>
      </c>
      <c r="F59" s="5">
        <v>0.1</v>
      </c>
      <c r="G59" s="4">
        <f t="shared" si="5"/>
        <v>275.29919999999998</v>
      </c>
      <c r="H59" s="8" t="s">
        <v>72</v>
      </c>
    </row>
    <row r="60" spans="1:8" ht="15.75" customHeight="1" x14ac:dyDescent="0.25">
      <c r="A60" s="25"/>
      <c r="B60" s="9" t="s">
        <v>73</v>
      </c>
      <c r="C60" s="2" t="s">
        <v>2</v>
      </c>
      <c r="D60" s="3">
        <v>1</v>
      </c>
      <c r="E60" s="19">
        <v>94.813999999999993</v>
      </c>
      <c r="F60" s="5">
        <v>0.1</v>
      </c>
      <c r="G60" s="4">
        <f t="shared" ref="G60:G74" si="6">+D60*E60*0.9</f>
        <v>85.332599999999999</v>
      </c>
      <c r="H60" s="8" t="s">
        <v>72</v>
      </c>
    </row>
    <row r="61" spans="1:8" ht="15.75" customHeight="1" x14ac:dyDescent="0.25">
      <c r="A61" s="25"/>
      <c r="B61" s="9" t="s">
        <v>50</v>
      </c>
      <c r="C61" s="2" t="s">
        <v>2</v>
      </c>
      <c r="D61" s="3">
        <v>1</v>
      </c>
      <c r="E61" s="19">
        <v>21.940999999999999</v>
      </c>
      <c r="F61" s="5">
        <v>0.1</v>
      </c>
      <c r="G61" s="4">
        <f t="shared" si="6"/>
        <v>19.7469</v>
      </c>
      <c r="H61" s="8" t="s">
        <v>72</v>
      </c>
    </row>
    <row r="62" spans="1:8" ht="15.75" customHeight="1" x14ac:dyDescent="0.25">
      <c r="A62" s="25"/>
      <c r="B62" s="9" t="s">
        <v>54</v>
      </c>
      <c r="C62" s="2" t="s">
        <v>2</v>
      </c>
      <c r="D62" s="3">
        <v>1</v>
      </c>
      <c r="E62" s="19">
        <v>124.55200000000001</v>
      </c>
      <c r="F62" s="5">
        <v>0.1</v>
      </c>
      <c r="G62" s="4">
        <f t="shared" si="6"/>
        <v>112.0968</v>
      </c>
      <c r="H62" s="8" t="s">
        <v>72</v>
      </c>
    </row>
    <row r="63" spans="1:8" ht="15.75" customHeight="1" x14ac:dyDescent="0.25">
      <c r="A63" s="25"/>
      <c r="B63" s="9" t="s">
        <v>75</v>
      </c>
      <c r="C63" s="2" t="s">
        <v>2</v>
      </c>
      <c r="D63" s="3">
        <v>1</v>
      </c>
      <c r="E63" s="19">
        <v>21.872</v>
      </c>
      <c r="F63" s="5">
        <v>0.1</v>
      </c>
      <c r="G63" s="4">
        <f t="shared" si="6"/>
        <v>19.684799999999999</v>
      </c>
      <c r="H63" s="8" t="s">
        <v>72</v>
      </c>
    </row>
    <row r="64" spans="1:8" ht="15.75" customHeight="1" x14ac:dyDescent="0.25">
      <c r="A64" s="25"/>
      <c r="B64" s="9" t="s">
        <v>67</v>
      </c>
      <c r="C64" s="2" t="s">
        <v>2</v>
      </c>
      <c r="D64" s="3">
        <v>1</v>
      </c>
      <c r="E64" s="19">
        <v>63.021000000000001</v>
      </c>
      <c r="F64" s="5">
        <v>0.1</v>
      </c>
      <c r="G64" s="4">
        <f t="shared" si="6"/>
        <v>56.718900000000005</v>
      </c>
      <c r="H64" s="8" t="s">
        <v>72</v>
      </c>
    </row>
    <row r="65" spans="1:8" ht="15.75" customHeight="1" x14ac:dyDescent="0.25">
      <c r="A65" s="25"/>
      <c r="B65" s="9" t="s">
        <v>76</v>
      </c>
      <c r="C65" s="2" t="s">
        <v>2</v>
      </c>
      <c r="D65" s="3">
        <v>1</v>
      </c>
      <c r="E65" s="19">
        <v>767.625</v>
      </c>
      <c r="F65" s="5">
        <v>0.1</v>
      </c>
      <c r="G65" s="4">
        <f t="shared" si="6"/>
        <v>690.86250000000007</v>
      </c>
      <c r="H65" s="8" t="s">
        <v>72</v>
      </c>
    </row>
    <row r="66" spans="1:8" ht="15.75" customHeight="1" x14ac:dyDescent="0.25">
      <c r="A66" s="25"/>
      <c r="B66" s="9" t="s">
        <v>53</v>
      </c>
      <c r="C66" s="2" t="s">
        <v>2</v>
      </c>
      <c r="D66" s="3">
        <v>25</v>
      </c>
      <c r="E66" s="19">
        <v>4.0014000000000003</v>
      </c>
      <c r="F66" s="5">
        <v>0.1</v>
      </c>
      <c r="G66" s="4">
        <f t="shared" si="6"/>
        <v>90.031500000000008</v>
      </c>
      <c r="H66" s="8" t="s">
        <v>72</v>
      </c>
    </row>
    <row r="67" spans="1:8" ht="15.75" customHeight="1" x14ac:dyDescent="0.25">
      <c r="A67" s="25"/>
      <c r="B67" s="9" t="s">
        <v>77</v>
      </c>
      <c r="C67" s="2" t="s">
        <v>2</v>
      </c>
      <c r="D67" s="3">
        <v>1</v>
      </c>
      <c r="E67" s="19">
        <v>10.34</v>
      </c>
      <c r="F67" s="5">
        <v>0.1</v>
      </c>
      <c r="G67" s="4">
        <f t="shared" si="6"/>
        <v>9.3060000000000009</v>
      </c>
      <c r="H67" s="8" t="s">
        <v>72</v>
      </c>
    </row>
    <row r="68" spans="1:8" ht="15.75" customHeight="1" x14ac:dyDescent="0.25">
      <c r="A68" s="25"/>
      <c r="B68" s="9" t="s">
        <v>78</v>
      </c>
      <c r="C68" s="2" t="s">
        <v>2</v>
      </c>
      <c r="D68" s="3">
        <v>1</v>
      </c>
      <c r="E68" s="19">
        <v>124.523</v>
      </c>
      <c r="F68" s="5">
        <v>0.1</v>
      </c>
      <c r="G68" s="4">
        <f t="shared" si="6"/>
        <v>112.0707</v>
      </c>
      <c r="H68" s="8" t="s">
        <v>72</v>
      </c>
    </row>
    <row r="69" spans="1:8" ht="15.75" customHeight="1" x14ac:dyDescent="0.25">
      <c r="A69" s="25"/>
      <c r="B69" s="9" t="s">
        <v>79</v>
      </c>
      <c r="C69" s="2" t="s">
        <v>2</v>
      </c>
      <c r="D69" s="3">
        <v>1</v>
      </c>
      <c r="E69" s="19">
        <v>20.329999999999998</v>
      </c>
      <c r="F69" s="5">
        <v>0.1</v>
      </c>
      <c r="G69" s="4">
        <f t="shared" si="6"/>
        <v>18.297000000000001</v>
      </c>
      <c r="H69" s="8" t="s">
        <v>72</v>
      </c>
    </row>
    <row r="70" spans="1:8" ht="15.75" customHeight="1" x14ac:dyDescent="0.25">
      <c r="A70" s="25"/>
      <c r="B70" s="9" t="s">
        <v>80</v>
      </c>
      <c r="C70" s="2" t="s">
        <v>2</v>
      </c>
      <c r="D70" s="3">
        <v>1</v>
      </c>
      <c r="E70" s="19">
        <v>74.664000000000001</v>
      </c>
      <c r="F70" s="5">
        <v>0.1</v>
      </c>
      <c r="G70" s="4">
        <f t="shared" si="6"/>
        <v>67.197600000000008</v>
      </c>
      <c r="H70" s="8" t="s">
        <v>72</v>
      </c>
    </row>
    <row r="71" spans="1:8" ht="15.75" customHeight="1" x14ac:dyDescent="0.25">
      <c r="A71" s="25"/>
      <c r="B71" s="9" t="s">
        <v>80</v>
      </c>
      <c r="C71" s="2" t="s">
        <v>2</v>
      </c>
      <c r="D71" s="3">
        <v>1</v>
      </c>
      <c r="E71" s="19">
        <v>74.664000000000001</v>
      </c>
      <c r="F71" s="5">
        <v>0.1</v>
      </c>
      <c r="G71" s="4">
        <f t="shared" si="6"/>
        <v>67.197600000000008</v>
      </c>
      <c r="H71" s="8" t="s">
        <v>72</v>
      </c>
    </row>
    <row r="72" spans="1:8" ht="15.75" customHeight="1" x14ac:dyDescent="0.25">
      <c r="A72" s="25"/>
      <c r="B72" s="9" t="s">
        <v>81</v>
      </c>
      <c r="C72" s="2" t="s">
        <v>2</v>
      </c>
      <c r="D72" s="3">
        <v>1</v>
      </c>
      <c r="E72" s="19">
        <v>9.7460000000000004</v>
      </c>
      <c r="F72" s="5">
        <v>0.1</v>
      </c>
      <c r="G72" s="4">
        <f t="shared" si="6"/>
        <v>8.7713999999999999</v>
      </c>
      <c r="H72" s="8" t="s">
        <v>72</v>
      </c>
    </row>
    <row r="73" spans="1:8" ht="15.75" customHeight="1" x14ac:dyDescent="0.25">
      <c r="A73" s="25"/>
      <c r="B73" s="9" t="s">
        <v>82</v>
      </c>
      <c r="C73" s="2" t="s">
        <v>2</v>
      </c>
      <c r="D73" s="3">
        <v>0.08</v>
      </c>
      <c r="E73" s="19">
        <v>0.04</v>
      </c>
      <c r="F73" s="5">
        <v>0.1</v>
      </c>
      <c r="G73" s="4">
        <f t="shared" si="6"/>
        <v>2.8800000000000002E-3</v>
      </c>
      <c r="H73" s="8" t="s">
        <v>72</v>
      </c>
    </row>
    <row r="74" spans="1:8" ht="15.75" customHeight="1" x14ac:dyDescent="0.25">
      <c r="A74" s="25"/>
      <c r="B74" s="9" t="s">
        <v>83</v>
      </c>
      <c r="C74" s="2" t="s">
        <v>2</v>
      </c>
      <c r="D74" s="3">
        <v>1</v>
      </c>
      <c r="E74" s="19">
        <v>78.320999999999998</v>
      </c>
      <c r="F74" s="5">
        <v>0.1</v>
      </c>
      <c r="G74" s="4">
        <f t="shared" si="6"/>
        <v>70.488900000000001</v>
      </c>
      <c r="H74" s="8" t="s">
        <v>72</v>
      </c>
    </row>
    <row r="75" spans="1:8" ht="15.75" customHeight="1" x14ac:dyDescent="0.25">
      <c r="A75" s="25"/>
      <c r="B75" s="20" t="s">
        <v>84</v>
      </c>
      <c r="C75" s="2" t="s">
        <v>2</v>
      </c>
      <c r="D75" s="7">
        <v>1</v>
      </c>
      <c r="E75" s="7">
        <v>68.265000000000001</v>
      </c>
      <c r="F75" s="5">
        <v>0.1</v>
      </c>
      <c r="G75" s="4">
        <v>61.438500000000005</v>
      </c>
      <c r="H75" s="8" t="s">
        <v>85</v>
      </c>
    </row>
    <row r="76" spans="1:8" ht="15.75" customHeight="1" x14ac:dyDescent="0.25">
      <c r="A76" s="25"/>
      <c r="B76" s="20" t="s">
        <v>86</v>
      </c>
      <c r="C76" s="2" t="s">
        <v>2</v>
      </c>
      <c r="D76" s="7">
        <v>1</v>
      </c>
      <c r="E76" s="21">
        <v>138.95599999999999</v>
      </c>
      <c r="F76" s="5">
        <v>0.1</v>
      </c>
      <c r="G76" s="4">
        <v>125.06039999999999</v>
      </c>
      <c r="H76" s="8" t="s">
        <v>85</v>
      </c>
    </row>
    <row r="77" spans="1:8" ht="15.75" customHeight="1" x14ac:dyDescent="0.25">
      <c r="A77" s="25"/>
      <c r="B77" s="20" t="s">
        <v>87</v>
      </c>
      <c r="C77" s="2" t="s">
        <v>2</v>
      </c>
      <c r="D77" s="7">
        <v>4</v>
      </c>
      <c r="E77" s="21">
        <v>49.561999999999998</v>
      </c>
      <c r="F77" s="5">
        <v>0.1</v>
      </c>
      <c r="G77" s="4">
        <v>178.42320000000001</v>
      </c>
      <c r="H77" s="8" t="s">
        <v>85</v>
      </c>
    </row>
    <row r="78" spans="1:8" ht="15.75" customHeight="1" x14ac:dyDescent="0.25">
      <c r="A78" s="25"/>
      <c r="B78" s="20" t="s">
        <v>88</v>
      </c>
      <c r="C78" s="2" t="s">
        <v>2</v>
      </c>
      <c r="D78" s="7">
        <v>1</v>
      </c>
      <c r="E78" s="21">
        <v>578.65800000000002</v>
      </c>
      <c r="F78" s="5">
        <v>0.1</v>
      </c>
      <c r="G78" s="4">
        <v>520.79219999999998</v>
      </c>
      <c r="H78" s="8" t="s">
        <v>85</v>
      </c>
    </row>
    <row r="79" spans="1:8" ht="15.75" customHeight="1" x14ac:dyDescent="0.25">
      <c r="A79" s="25"/>
      <c r="B79" s="20" t="s">
        <v>84</v>
      </c>
      <c r="C79" s="2" t="s">
        <v>2</v>
      </c>
      <c r="D79" s="7">
        <v>1</v>
      </c>
      <c r="E79" s="7">
        <v>68.265000000000001</v>
      </c>
      <c r="F79" s="5">
        <v>0.1</v>
      </c>
      <c r="G79" s="4">
        <v>61.438500000000005</v>
      </c>
      <c r="H79" s="8" t="s">
        <v>85</v>
      </c>
    </row>
    <row r="80" spans="1:8" ht="15.75" customHeight="1" x14ac:dyDescent="0.25">
      <c r="A80" s="25"/>
      <c r="B80" s="20" t="s">
        <v>86</v>
      </c>
      <c r="C80" s="2" t="s">
        <v>2</v>
      </c>
      <c r="D80" s="7">
        <v>2</v>
      </c>
      <c r="E80" s="21">
        <v>138.95599999999999</v>
      </c>
      <c r="F80" s="5">
        <v>0.1</v>
      </c>
      <c r="G80" s="4">
        <v>250.12079999999997</v>
      </c>
      <c r="H80" s="8" t="s">
        <v>85</v>
      </c>
    </row>
    <row r="81" spans="1:8" ht="15.75" customHeight="1" x14ac:dyDescent="0.25">
      <c r="A81" s="25"/>
      <c r="B81" s="20" t="s">
        <v>87</v>
      </c>
      <c r="C81" s="2" t="s">
        <v>2</v>
      </c>
      <c r="D81" s="7">
        <v>4</v>
      </c>
      <c r="E81" s="21">
        <v>49.561999999999998</v>
      </c>
      <c r="F81" s="5">
        <v>0.1</v>
      </c>
      <c r="G81" s="4">
        <v>178.42320000000001</v>
      </c>
      <c r="H81" s="8" t="s">
        <v>85</v>
      </c>
    </row>
    <row r="82" spans="1:8" ht="15.75" customHeight="1" x14ac:dyDescent="0.25">
      <c r="A82" s="25"/>
      <c r="B82" s="20" t="s">
        <v>89</v>
      </c>
      <c r="C82" s="2" t="s">
        <v>2</v>
      </c>
      <c r="D82" s="7">
        <v>1</v>
      </c>
      <c r="E82" s="21">
        <v>388.952</v>
      </c>
      <c r="F82" s="5">
        <v>0.1</v>
      </c>
      <c r="G82" s="4">
        <v>350.05680000000001</v>
      </c>
      <c r="H82" s="8" t="s">
        <v>85</v>
      </c>
    </row>
    <row r="83" spans="1:8" ht="15.75" customHeight="1" x14ac:dyDescent="0.25">
      <c r="A83" s="25"/>
      <c r="B83" s="20" t="s">
        <v>90</v>
      </c>
      <c r="C83" s="2" t="s">
        <v>2</v>
      </c>
      <c r="D83" s="7">
        <v>1</v>
      </c>
      <c r="E83" s="7">
        <v>135.65199999999999</v>
      </c>
      <c r="F83" s="5">
        <v>0.1</v>
      </c>
      <c r="G83" s="4">
        <v>122.0868</v>
      </c>
      <c r="H83" s="8" t="s">
        <v>85</v>
      </c>
    </row>
    <row r="84" spans="1:8" ht="15.75" customHeight="1" x14ac:dyDescent="0.25">
      <c r="A84" s="25"/>
      <c r="B84" s="22" t="s">
        <v>91</v>
      </c>
      <c r="C84" s="2" t="s">
        <v>2</v>
      </c>
      <c r="D84" s="7">
        <v>1</v>
      </c>
      <c r="E84" s="21">
        <v>17.895</v>
      </c>
      <c r="F84" s="5">
        <v>0.1</v>
      </c>
      <c r="G84" s="4">
        <v>16.105499999999999</v>
      </c>
      <c r="H84" s="8" t="s">
        <v>85</v>
      </c>
    </row>
    <row r="85" spans="1:8" ht="15.75" customHeight="1" x14ac:dyDescent="0.25">
      <c r="A85" s="25"/>
      <c r="B85" s="22" t="s">
        <v>87</v>
      </c>
      <c r="C85" s="2" t="s">
        <v>2</v>
      </c>
      <c r="D85" s="7">
        <v>2</v>
      </c>
      <c r="E85" s="7">
        <v>49.561999999999998</v>
      </c>
      <c r="F85" s="5">
        <v>0.1</v>
      </c>
      <c r="G85" s="4">
        <v>89.211600000000004</v>
      </c>
      <c r="H85" s="8" t="s">
        <v>85</v>
      </c>
    </row>
    <row r="86" spans="1:8" ht="15.75" customHeight="1" x14ac:dyDescent="0.25">
      <c r="A86" s="25"/>
      <c r="B86" s="22" t="s">
        <v>92</v>
      </c>
      <c r="C86" s="2" t="s">
        <v>2</v>
      </c>
      <c r="D86" s="7">
        <v>1</v>
      </c>
      <c r="E86" s="21">
        <v>1856.36</v>
      </c>
      <c r="F86" s="5">
        <v>0.1</v>
      </c>
      <c r="G86" s="4">
        <v>1670.7239999999999</v>
      </c>
      <c r="H86" s="8" t="s">
        <v>85</v>
      </c>
    </row>
    <row r="87" spans="1:8" ht="15.75" customHeight="1" x14ac:dyDescent="0.25">
      <c r="A87" s="25"/>
      <c r="B87" s="22" t="s">
        <v>93</v>
      </c>
      <c r="C87" s="2" t="s">
        <v>2</v>
      </c>
      <c r="D87" s="7">
        <v>3</v>
      </c>
      <c r="E87" s="7">
        <v>281.52100000000002</v>
      </c>
      <c r="F87" s="5">
        <v>0.1</v>
      </c>
      <c r="G87" s="4">
        <v>760.10670000000016</v>
      </c>
      <c r="H87" s="8" t="s">
        <v>85</v>
      </c>
    </row>
    <row r="88" spans="1:8" ht="15.75" customHeight="1" x14ac:dyDescent="0.25">
      <c r="A88" s="25"/>
      <c r="B88" s="22" t="s">
        <v>94</v>
      </c>
      <c r="C88" s="2" t="s">
        <v>2</v>
      </c>
      <c r="D88" s="7">
        <v>4</v>
      </c>
      <c r="E88" s="7">
        <v>236.999</v>
      </c>
      <c r="F88" s="5">
        <v>0.1</v>
      </c>
      <c r="G88" s="4">
        <v>853.19640000000004</v>
      </c>
      <c r="H88" s="8" t="s">
        <v>85</v>
      </c>
    </row>
    <row r="89" spans="1:8" ht="15.75" customHeight="1" x14ac:dyDescent="0.25">
      <c r="A89" s="25"/>
      <c r="B89" s="22" t="s">
        <v>95</v>
      </c>
      <c r="C89" s="2" t="s">
        <v>2</v>
      </c>
      <c r="D89" s="3">
        <v>2</v>
      </c>
      <c r="E89" s="4">
        <v>241.22</v>
      </c>
      <c r="F89" s="5">
        <v>0.1</v>
      </c>
      <c r="G89" s="4">
        <v>434.19600000000003</v>
      </c>
      <c r="H89" s="8" t="s">
        <v>85</v>
      </c>
    </row>
    <row r="90" spans="1:8" ht="15.75" customHeight="1" x14ac:dyDescent="0.25">
      <c r="A90" s="25"/>
      <c r="B90" s="1" t="s">
        <v>96</v>
      </c>
      <c r="C90" s="2" t="s">
        <v>2</v>
      </c>
      <c r="D90" s="3">
        <v>3</v>
      </c>
      <c r="E90" s="4">
        <v>67.652000000000001</v>
      </c>
      <c r="F90" s="5">
        <v>0</v>
      </c>
      <c r="G90" s="4">
        <v>202.95600000000002</v>
      </c>
      <c r="H90" s="8" t="s">
        <v>85</v>
      </c>
    </row>
    <row r="91" spans="1:8" ht="15.75" customHeight="1" x14ac:dyDescent="0.25">
      <c r="A91" s="25"/>
      <c r="B91" s="1" t="s">
        <v>97</v>
      </c>
      <c r="C91" s="2" t="s">
        <v>2</v>
      </c>
      <c r="D91" s="3">
        <v>3</v>
      </c>
      <c r="E91" s="4">
        <v>645</v>
      </c>
      <c r="F91" s="5">
        <v>0.1</v>
      </c>
      <c r="G91" s="4">
        <v>1741.5</v>
      </c>
      <c r="H91" s="8" t="s">
        <v>85</v>
      </c>
    </row>
    <row r="92" spans="1:8" ht="15.75" customHeight="1" x14ac:dyDescent="0.25">
      <c r="A92" s="25"/>
      <c r="B92" s="1" t="s">
        <v>98</v>
      </c>
      <c r="C92" s="2" t="s">
        <v>2</v>
      </c>
      <c r="D92" s="3">
        <v>3</v>
      </c>
      <c r="E92" s="4">
        <v>89.325999999999993</v>
      </c>
      <c r="F92" s="5">
        <v>0.1</v>
      </c>
      <c r="G92" s="4">
        <v>241.18019999999996</v>
      </c>
      <c r="H92" s="8" t="s">
        <v>85</v>
      </c>
    </row>
    <row r="93" spans="1:8" ht="15.75" customHeight="1" x14ac:dyDescent="0.25">
      <c r="A93" s="25"/>
      <c r="B93" s="1" t="s">
        <v>99</v>
      </c>
      <c r="C93" s="2" t="s">
        <v>2</v>
      </c>
      <c r="D93" s="3">
        <v>2</v>
      </c>
      <c r="E93" s="4">
        <v>441.8</v>
      </c>
      <c r="F93" s="5">
        <v>0.1</v>
      </c>
      <c r="G93" s="4">
        <v>795.24</v>
      </c>
      <c r="H93" s="8" t="s">
        <v>85</v>
      </c>
    </row>
    <row r="94" spans="1:8" ht="15.75" customHeight="1" x14ac:dyDescent="0.25">
      <c r="A94" s="25"/>
      <c r="B94" s="1" t="s">
        <v>100</v>
      </c>
      <c r="C94" s="2" t="s">
        <v>2</v>
      </c>
      <c r="D94" s="3">
        <v>2</v>
      </c>
      <c r="E94" s="4">
        <v>72.855999999999995</v>
      </c>
      <c r="F94" s="5">
        <v>0.1</v>
      </c>
      <c r="G94" s="4">
        <v>131.14079999999998</v>
      </c>
      <c r="H94" s="8" t="s">
        <v>85</v>
      </c>
    </row>
    <row r="95" spans="1:8" ht="15.75" customHeight="1" x14ac:dyDescent="0.25">
      <c r="A95" s="25"/>
      <c r="B95" s="1" t="s">
        <v>101</v>
      </c>
      <c r="C95" s="2" t="s">
        <v>2</v>
      </c>
      <c r="D95" s="3">
        <v>1</v>
      </c>
      <c r="E95" s="4">
        <v>1450</v>
      </c>
      <c r="F95" s="5">
        <v>0</v>
      </c>
      <c r="G95" s="4">
        <v>1450</v>
      </c>
      <c r="H95" s="8" t="s">
        <v>102</v>
      </c>
    </row>
    <row r="96" spans="1:8" ht="15.75" customHeight="1" x14ac:dyDescent="0.25">
      <c r="A96" s="25"/>
      <c r="B96" s="1" t="s">
        <v>103</v>
      </c>
      <c r="C96" s="2" t="s">
        <v>2</v>
      </c>
      <c r="D96" s="3">
        <v>1</v>
      </c>
      <c r="E96" s="4">
        <v>30</v>
      </c>
      <c r="F96" s="5">
        <v>0</v>
      </c>
      <c r="G96" s="4">
        <v>30</v>
      </c>
      <c r="H96" s="8" t="s">
        <v>102</v>
      </c>
    </row>
    <row r="97" spans="1:8" ht="15.75" customHeight="1" x14ac:dyDescent="0.25">
      <c r="A97" s="25"/>
      <c r="B97" s="1" t="s">
        <v>104</v>
      </c>
      <c r="C97" s="2" t="s">
        <v>2</v>
      </c>
      <c r="D97" s="3">
        <v>1</v>
      </c>
      <c r="E97" s="4">
        <v>90</v>
      </c>
      <c r="F97" s="5">
        <v>0</v>
      </c>
      <c r="G97" s="4">
        <v>90</v>
      </c>
      <c r="H97" s="8" t="s">
        <v>102</v>
      </c>
    </row>
    <row r="98" spans="1:8" ht="15.75" customHeight="1" x14ac:dyDescent="0.25">
      <c r="A98" s="25"/>
      <c r="B98" s="1" t="s">
        <v>105</v>
      </c>
      <c r="C98" s="2" t="s">
        <v>2</v>
      </c>
      <c r="D98" s="3">
        <v>1</v>
      </c>
      <c r="E98" s="4">
        <v>325</v>
      </c>
      <c r="F98" s="5">
        <v>0</v>
      </c>
      <c r="G98" s="4">
        <v>325</v>
      </c>
      <c r="H98" s="8" t="s">
        <v>102</v>
      </c>
    </row>
    <row r="99" spans="1:8" ht="15.75" customHeight="1" x14ac:dyDescent="0.25">
      <c r="A99" s="25"/>
      <c r="B99" s="1" t="s">
        <v>106</v>
      </c>
      <c r="C99" s="2" t="s">
        <v>2</v>
      </c>
      <c r="D99" s="3">
        <v>1</v>
      </c>
      <c r="E99" s="4">
        <v>9</v>
      </c>
      <c r="F99" s="5">
        <v>0</v>
      </c>
      <c r="G99" s="4">
        <v>9</v>
      </c>
      <c r="H99" s="8" t="s">
        <v>102</v>
      </c>
    </row>
    <row r="100" spans="1:8" ht="15.75" customHeight="1" x14ac:dyDescent="0.25">
      <c r="A100" s="25"/>
      <c r="B100" s="1" t="s">
        <v>107</v>
      </c>
      <c r="C100" s="2" t="s">
        <v>2</v>
      </c>
      <c r="D100" s="3">
        <v>1</v>
      </c>
      <c r="E100" s="4">
        <v>150</v>
      </c>
      <c r="F100" s="5">
        <v>0</v>
      </c>
      <c r="G100" s="4">
        <v>150</v>
      </c>
      <c r="H100" s="8" t="s">
        <v>102</v>
      </c>
    </row>
    <row r="101" spans="1:8" ht="31.5" x14ac:dyDescent="0.25">
      <c r="A101" s="25"/>
      <c r="B101" s="1" t="s">
        <v>109</v>
      </c>
      <c r="C101" s="2" t="s">
        <v>2</v>
      </c>
      <c r="D101" s="3">
        <v>20</v>
      </c>
      <c r="E101" s="4">
        <v>60</v>
      </c>
      <c r="F101" s="5">
        <v>0</v>
      </c>
      <c r="G101" s="4">
        <v>1200</v>
      </c>
      <c r="H101" s="8" t="s">
        <v>102</v>
      </c>
    </row>
    <row r="102" spans="1:8" ht="15.75" customHeight="1" x14ac:dyDescent="0.25">
      <c r="A102" s="25"/>
      <c r="B102" s="1" t="s">
        <v>110</v>
      </c>
      <c r="C102" s="2" t="s">
        <v>2</v>
      </c>
      <c r="D102" s="3">
        <v>1</v>
      </c>
      <c r="E102" s="4">
        <v>50</v>
      </c>
      <c r="F102" s="5">
        <v>0</v>
      </c>
      <c r="G102" s="4">
        <v>50</v>
      </c>
      <c r="H102" s="8" t="s">
        <v>102</v>
      </c>
    </row>
    <row r="103" spans="1:8" ht="15.75" x14ac:dyDescent="0.25">
      <c r="A103" s="25"/>
      <c r="B103" s="1" t="s">
        <v>111</v>
      </c>
      <c r="C103" s="2" t="s">
        <v>2</v>
      </c>
      <c r="D103" s="3">
        <v>30</v>
      </c>
      <c r="E103" s="4">
        <v>1.5860000000000001</v>
      </c>
      <c r="F103" s="23">
        <v>0.15</v>
      </c>
      <c r="G103" s="4">
        <f>+D103*E103*0.85</f>
        <v>40.443000000000005</v>
      </c>
      <c r="H103" s="8" t="s">
        <v>115</v>
      </c>
    </row>
    <row r="104" spans="1:8" ht="15.75" x14ac:dyDescent="0.25">
      <c r="A104" s="25"/>
      <c r="B104" s="1" t="s">
        <v>112</v>
      </c>
      <c r="C104" s="2" t="s">
        <v>2</v>
      </c>
      <c r="D104" s="3">
        <v>30</v>
      </c>
      <c r="E104" s="4">
        <v>9.1</v>
      </c>
      <c r="F104" s="23">
        <v>0.15</v>
      </c>
      <c r="G104" s="4">
        <f t="shared" ref="G104:G106" si="7">+D104*E104*0.85</f>
        <v>232.04999999999998</v>
      </c>
      <c r="H104" s="8" t="s">
        <v>115</v>
      </c>
    </row>
    <row r="105" spans="1:8" ht="15.75" x14ac:dyDescent="0.25">
      <c r="A105" s="25"/>
      <c r="B105" s="1" t="s">
        <v>113</v>
      </c>
      <c r="C105" s="2" t="s">
        <v>2</v>
      </c>
      <c r="D105" s="3">
        <v>150</v>
      </c>
      <c r="E105" s="4">
        <v>18.989999999999998</v>
      </c>
      <c r="F105" s="23">
        <v>0.47</v>
      </c>
      <c r="G105" s="4">
        <f>+D105*E105*0.53</f>
        <v>1509.7049999999999</v>
      </c>
      <c r="H105" s="8" t="s">
        <v>115</v>
      </c>
    </row>
    <row r="106" spans="1:8" ht="15.75" x14ac:dyDescent="0.25">
      <c r="A106" s="25"/>
      <c r="B106" s="1" t="s">
        <v>114</v>
      </c>
      <c r="C106" s="2" t="s">
        <v>2</v>
      </c>
      <c r="D106" s="3">
        <v>6</v>
      </c>
      <c r="E106" s="4">
        <v>8.5660000000000007</v>
      </c>
      <c r="F106" s="23">
        <v>0.15</v>
      </c>
      <c r="G106" s="4">
        <f t="shared" si="7"/>
        <v>43.686599999999999</v>
      </c>
      <c r="H106" s="8" t="s">
        <v>115</v>
      </c>
    </row>
    <row r="107" spans="1:8" ht="32.25" customHeight="1" x14ac:dyDescent="0.25">
      <c r="A107" s="26"/>
      <c r="B107" s="1"/>
      <c r="C107" s="2"/>
      <c r="D107" s="3"/>
      <c r="E107" s="4"/>
      <c r="F107" s="27" t="s">
        <v>148</v>
      </c>
      <c r="G107" s="28">
        <f>SUM(G2:G106)</f>
        <v>32758.538679999998</v>
      </c>
      <c r="H107" s="8"/>
    </row>
  </sheetData>
  <autoFilter ref="A1:H1" xr:uid="{D756C2ED-E4BA-4867-9EF3-C400AEE3CD2A}"/>
  <mergeCells count="1">
    <mergeCell ref="A2:A106"/>
  </mergeCells>
  <phoneticPr fontId="7"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8E686-8DD0-44D6-9F4A-C7411CAE8F4F}">
  <dimension ref="A1:H57"/>
  <sheetViews>
    <sheetView tabSelected="1" topLeftCell="A27" workbookViewId="0">
      <selection activeCell="G57" sqref="G57"/>
    </sheetView>
  </sheetViews>
  <sheetFormatPr baseColWidth="10" defaultRowHeight="15" x14ac:dyDescent="0.25"/>
  <cols>
    <col min="1" max="1" width="43.5703125" bestFit="1" customWidth="1"/>
    <col min="2" max="2" width="45.28515625" bestFit="1" customWidth="1"/>
    <col min="4" max="4" width="10.140625" customWidth="1"/>
    <col min="5" max="5" width="13.140625" customWidth="1"/>
    <col min="6" max="6" width="15" bestFit="1" customWidth="1"/>
    <col min="7" max="7" width="18.7109375" bestFit="1" customWidth="1"/>
    <col min="8" max="8" width="25" bestFit="1" customWidth="1"/>
  </cols>
  <sheetData>
    <row r="1" spans="1:8" ht="33.75" customHeight="1" x14ac:dyDescent="0.25">
      <c r="A1" s="16" t="s">
        <v>31</v>
      </c>
      <c r="B1" s="16" t="s">
        <v>32</v>
      </c>
      <c r="C1" s="16" t="s">
        <v>33</v>
      </c>
      <c r="D1" s="16" t="s">
        <v>34</v>
      </c>
      <c r="E1" s="16" t="s">
        <v>35</v>
      </c>
      <c r="F1" s="16" t="s">
        <v>36</v>
      </c>
      <c r="G1" s="16" t="s">
        <v>37</v>
      </c>
      <c r="H1" s="16" t="s">
        <v>38</v>
      </c>
    </row>
    <row r="2" spans="1:8" ht="15.75" x14ac:dyDescent="0.25">
      <c r="A2" s="29" t="s">
        <v>150</v>
      </c>
      <c r="B2" s="6" t="s">
        <v>116</v>
      </c>
      <c r="C2" s="2" t="s">
        <v>108</v>
      </c>
      <c r="D2" s="7">
        <v>13</v>
      </c>
      <c r="E2" s="4">
        <v>55.5</v>
      </c>
      <c r="F2" s="5">
        <v>0.15</v>
      </c>
      <c r="G2" s="4">
        <v>613.27499999999998</v>
      </c>
      <c r="H2" s="8" t="s">
        <v>26</v>
      </c>
    </row>
    <row r="3" spans="1:8" ht="15.75" x14ac:dyDescent="0.25">
      <c r="A3" s="30"/>
      <c r="B3" s="6" t="s">
        <v>117</v>
      </c>
      <c r="C3" s="2" t="s">
        <v>108</v>
      </c>
      <c r="D3" s="7">
        <v>15</v>
      </c>
      <c r="E3" s="4">
        <v>3.6</v>
      </c>
      <c r="F3" s="5">
        <v>0.15</v>
      </c>
      <c r="G3" s="4">
        <v>45.9</v>
      </c>
      <c r="H3" s="8" t="s">
        <v>26</v>
      </c>
    </row>
    <row r="4" spans="1:8" ht="15.75" x14ac:dyDescent="0.25">
      <c r="A4" s="30"/>
      <c r="B4" s="6" t="s">
        <v>118</v>
      </c>
      <c r="C4" s="2" t="s">
        <v>108</v>
      </c>
      <c r="D4" s="7">
        <v>8</v>
      </c>
      <c r="E4" s="4">
        <v>5.08</v>
      </c>
      <c r="F4" s="5">
        <v>0.15</v>
      </c>
      <c r="G4" s="4">
        <v>34.543999999999997</v>
      </c>
      <c r="H4" s="8" t="s">
        <v>26</v>
      </c>
    </row>
    <row r="5" spans="1:8" ht="15.75" x14ac:dyDescent="0.25">
      <c r="A5" s="30"/>
      <c r="B5" s="6" t="s">
        <v>119</v>
      </c>
      <c r="C5" s="2" t="s">
        <v>108</v>
      </c>
      <c r="D5" s="7">
        <v>2</v>
      </c>
      <c r="E5" s="4">
        <v>9.8000000000000007</v>
      </c>
      <c r="F5" s="5">
        <v>0.15</v>
      </c>
      <c r="G5" s="4">
        <v>16.66</v>
      </c>
      <c r="H5" s="8" t="s">
        <v>26</v>
      </c>
    </row>
    <row r="6" spans="1:8" ht="15.75" x14ac:dyDescent="0.25">
      <c r="A6" s="30"/>
      <c r="B6" s="6" t="s">
        <v>120</v>
      </c>
      <c r="C6" s="2" t="s">
        <v>108</v>
      </c>
      <c r="D6" s="7">
        <v>20</v>
      </c>
      <c r="E6" s="4">
        <v>5.8</v>
      </c>
      <c r="F6" s="5">
        <v>0.15</v>
      </c>
      <c r="G6" s="4">
        <v>98.6</v>
      </c>
      <c r="H6" s="8" t="s">
        <v>26</v>
      </c>
    </row>
    <row r="7" spans="1:8" ht="15.75" x14ac:dyDescent="0.25">
      <c r="A7" s="30"/>
      <c r="B7" s="6" t="s">
        <v>121</v>
      </c>
      <c r="C7" s="2" t="s">
        <v>108</v>
      </c>
      <c r="D7" s="7">
        <v>20</v>
      </c>
      <c r="E7" s="4">
        <v>1.65</v>
      </c>
      <c r="F7" s="5">
        <v>0.15</v>
      </c>
      <c r="G7" s="4">
        <v>28.05</v>
      </c>
      <c r="H7" s="8" t="s">
        <v>26</v>
      </c>
    </row>
    <row r="8" spans="1:8" ht="15.75" x14ac:dyDescent="0.25">
      <c r="A8" s="30"/>
      <c r="B8" s="6" t="s">
        <v>122</v>
      </c>
      <c r="C8" s="2" t="s">
        <v>108</v>
      </c>
      <c r="D8" s="7">
        <v>30</v>
      </c>
      <c r="E8" s="4">
        <v>3.24</v>
      </c>
      <c r="F8" s="5">
        <v>0.15</v>
      </c>
      <c r="G8" s="4">
        <v>82.62</v>
      </c>
      <c r="H8" s="8" t="s">
        <v>26</v>
      </c>
    </row>
    <row r="9" spans="1:8" ht="15.75" x14ac:dyDescent="0.25">
      <c r="A9" s="30"/>
      <c r="B9" s="6" t="s">
        <v>19</v>
      </c>
      <c r="C9" s="2" t="s">
        <v>108</v>
      </c>
      <c r="D9" s="7">
        <v>30</v>
      </c>
      <c r="E9" s="4">
        <v>0.55100000000000005</v>
      </c>
      <c r="F9" s="5">
        <v>0.15</v>
      </c>
      <c r="G9" s="4">
        <v>14.050500000000001</v>
      </c>
      <c r="H9" s="8" t="s">
        <v>26</v>
      </c>
    </row>
    <row r="10" spans="1:8" ht="15.75" x14ac:dyDescent="0.25">
      <c r="A10" s="30"/>
      <c r="B10" s="6" t="s">
        <v>123</v>
      </c>
      <c r="C10" s="2" t="s">
        <v>108</v>
      </c>
      <c r="D10" s="7">
        <v>30</v>
      </c>
      <c r="E10" s="4">
        <v>0.05</v>
      </c>
      <c r="F10" s="5">
        <v>0.15</v>
      </c>
      <c r="G10" s="4">
        <v>1.5</v>
      </c>
      <c r="H10" s="8" t="s">
        <v>26</v>
      </c>
    </row>
    <row r="11" spans="1:8" ht="15.75" x14ac:dyDescent="0.25">
      <c r="A11" s="30"/>
      <c r="B11" s="6" t="s">
        <v>124</v>
      </c>
      <c r="C11" s="2" t="s">
        <v>108</v>
      </c>
      <c r="D11" s="7">
        <v>3</v>
      </c>
      <c r="E11" s="4">
        <v>140.5</v>
      </c>
      <c r="F11" s="5">
        <v>0.15</v>
      </c>
      <c r="G11" s="4">
        <v>358.27499999999998</v>
      </c>
      <c r="H11" s="8" t="s">
        <v>26</v>
      </c>
    </row>
    <row r="12" spans="1:8" ht="15.75" x14ac:dyDescent="0.25">
      <c r="A12" s="30"/>
      <c r="B12" s="6" t="s">
        <v>125</v>
      </c>
      <c r="C12" s="2" t="s">
        <v>108</v>
      </c>
      <c r="D12" s="7">
        <v>3</v>
      </c>
      <c r="E12" s="4">
        <v>122.166</v>
      </c>
      <c r="F12" s="5">
        <v>0.15</v>
      </c>
      <c r="G12" s="4">
        <v>311.52330000000001</v>
      </c>
      <c r="H12" s="8" t="s">
        <v>26</v>
      </c>
    </row>
    <row r="13" spans="1:8" ht="15.75" x14ac:dyDescent="0.25">
      <c r="A13" s="30"/>
      <c r="B13" s="6" t="s">
        <v>126</v>
      </c>
      <c r="C13" s="2" t="s">
        <v>108</v>
      </c>
      <c r="D13" s="7">
        <v>7</v>
      </c>
      <c r="E13" s="4">
        <v>52.719000000000001</v>
      </c>
      <c r="F13" s="5">
        <v>0.15</v>
      </c>
      <c r="G13" s="4">
        <v>313.67804999999998</v>
      </c>
      <c r="H13" s="8" t="s">
        <v>26</v>
      </c>
    </row>
    <row r="14" spans="1:8" ht="15.75" x14ac:dyDescent="0.25">
      <c r="A14" s="30"/>
      <c r="B14" s="6" t="s">
        <v>127</v>
      </c>
      <c r="C14" s="2" t="s">
        <v>108</v>
      </c>
      <c r="D14" s="7">
        <v>4</v>
      </c>
      <c r="E14" s="4">
        <v>232.1</v>
      </c>
      <c r="F14" s="5">
        <v>0.15</v>
      </c>
      <c r="G14" s="4">
        <v>789.14</v>
      </c>
      <c r="H14" s="8" t="s">
        <v>26</v>
      </c>
    </row>
    <row r="15" spans="1:8" ht="15.75" x14ac:dyDescent="0.25">
      <c r="A15" s="30"/>
      <c r="B15" s="6" t="s">
        <v>128</v>
      </c>
      <c r="C15" s="2" t="s">
        <v>108</v>
      </c>
      <c r="D15" s="7">
        <v>2</v>
      </c>
      <c r="E15" s="4">
        <v>128.25299999999999</v>
      </c>
      <c r="F15" s="5">
        <v>0.15</v>
      </c>
      <c r="G15" s="4">
        <v>218.03009999999998</v>
      </c>
      <c r="H15" s="8" t="s">
        <v>26</v>
      </c>
    </row>
    <row r="16" spans="1:8" ht="15.75" x14ac:dyDescent="0.25">
      <c r="A16" s="30"/>
      <c r="B16" s="6" t="s">
        <v>129</v>
      </c>
      <c r="C16" s="2" t="s">
        <v>108</v>
      </c>
      <c r="D16" s="7">
        <v>4</v>
      </c>
      <c r="E16" s="4">
        <v>86.8</v>
      </c>
      <c r="F16" s="5">
        <v>0.15</v>
      </c>
      <c r="G16" s="4">
        <v>295.12</v>
      </c>
      <c r="H16" s="8" t="s">
        <v>26</v>
      </c>
    </row>
    <row r="17" spans="1:8" ht="15.75" x14ac:dyDescent="0.25">
      <c r="A17" s="30"/>
      <c r="B17" s="6" t="s">
        <v>130</v>
      </c>
      <c r="C17" s="2" t="s">
        <v>108</v>
      </c>
      <c r="D17" s="7">
        <v>2</v>
      </c>
      <c r="E17" s="4">
        <v>28.5</v>
      </c>
      <c r="F17" s="5">
        <v>0.15</v>
      </c>
      <c r="G17" s="4">
        <v>48.449999999999996</v>
      </c>
      <c r="H17" s="8" t="s">
        <v>26</v>
      </c>
    </row>
    <row r="18" spans="1:8" ht="15.75" x14ac:dyDescent="0.25">
      <c r="A18" s="30"/>
      <c r="B18" s="6" t="s">
        <v>131</v>
      </c>
      <c r="C18" s="2" t="s">
        <v>108</v>
      </c>
      <c r="D18" s="7">
        <v>3</v>
      </c>
      <c r="E18" s="4">
        <v>83.68</v>
      </c>
      <c r="F18" s="5">
        <v>0.15</v>
      </c>
      <c r="G18" s="4">
        <v>213.38400000000001</v>
      </c>
      <c r="H18" s="8" t="s">
        <v>26</v>
      </c>
    </row>
    <row r="19" spans="1:8" ht="15.75" x14ac:dyDescent="0.25">
      <c r="A19" s="30"/>
      <c r="B19" s="6" t="s">
        <v>132</v>
      </c>
      <c r="C19" s="2" t="s">
        <v>108</v>
      </c>
      <c r="D19" s="7">
        <v>2</v>
      </c>
      <c r="E19" s="4">
        <v>160.5</v>
      </c>
      <c r="F19" s="5">
        <v>0.15</v>
      </c>
      <c r="G19" s="4">
        <v>272.84999999999997</v>
      </c>
      <c r="H19" s="8" t="s">
        <v>26</v>
      </c>
    </row>
    <row r="20" spans="1:8" ht="15.75" x14ac:dyDescent="0.25">
      <c r="A20" s="30"/>
      <c r="B20" s="6" t="s">
        <v>133</v>
      </c>
      <c r="C20" s="2" t="s">
        <v>108</v>
      </c>
      <c r="D20" s="7">
        <v>3</v>
      </c>
      <c r="E20" s="4">
        <v>11.5</v>
      </c>
      <c r="F20" s="5">
        <v>0.15</v>
      </c>
      <c r="G20" s="4">
        <v>29.324999999999999</v>
      </c>
      <c r="H20" s="8" t="s">
        <v>26</v>
      </c>
    </row>
    <row r="21" spans="1:8" ht="15.75" x14ac:dyDescent="0.25">
      <c r="A21" s="30"/>
      <c r="B21" s="6" t="s">
        <v>134</v>
      </c>
      <c r="C21" s="2" t="s">
        <v>108</v>
      </c>
      <c r="D21" s="7">
        <v>2</v>
      </c>
      <c r="E21" s="4">
        <v>21.5</v>
      </c>
      <c r="F21" s="5">
        <v>0.15</v>
      </c>
      <c r="G21" s="4">
        <v>36.549999999999997</v>
      </c>
      <c r="H21" s="8" t="s">
        <v>26</v>
      </c>
    </row>
    <row r="22" spans="1:8" ht="15.75" x14ac:dyDescent="0.25">
      <c r="A22" s="30"/>
      <c r="B22" s="6" t="s">
        <v>135</v>
      </c>
      <c r="C22" s="2" t="s">
        <v>108</v>
      </c>
      <c r="D22" s="7">
        <v>20</v>
      </c>
      <c r="E22" s="4">
        <v>4.62</v>
      </c>
      <c r="F22" s="5">
        <v>0</v>
      </c>
      <c r="G22" s="4">
        <v>92.4</v>
      </c>
      <c r="H22" s="8" t="s">
        <v>26</v>
      </c>
    </row>
    <row r="23" spans="1:8" ht="15.75" x14ac:dyDescent="0.25">
      <c r="A23" s="30"/>
      <c r="B23" s="6" t="s">
        <v>136</v>
      </c>
      <c r="C23" s="2" t="s">
        <v>108</v>
      </c>
      <c r="D23" s="7">
        <v>20</v>
      </c>
      <c r="E23" s="4">
        <v>1.8</v>
      </c>
      <c r="F23" s="5">
        <v>0</v>
      </c>
      <c r="G23" s="4">
        <v>36</v>
      </c>
      <c r="H23" s="8" t="s">
        <v>26</v>
      </c>
    </row>
    <row r="24" spans="1:8" ht="15.75" x14ac:dyDescent="0.25">
      <c r="A24" s="30"/>
      <c r="B24" s="6" t="s">
        <v>137</v>
      </c>
      <c r="C24" s="2" t="s">
        <v>108</v>
      </c>
      <c r="D24" s="7">
        <v>20</v>
      </c>
      <c r="E24" s="4">
        <v>4.62</v>
      </c>
      <c r="F24" s="5">
        <v>0</v>
      </c>
      <c r="G24" s="4">
        <v>92.4</v>
      </c>
      <c r="H24" s="8" t="s">
        <v>26</v>
      </c>
    </row>
    <row r="25" spans="1:8" ht="15.75" x14ac:dyDescent="0.25">
      <c r="A25" s="30"/>
      <c r="B25" s="6" t="s">
        <v>138</v>
      </c>
      <c r="C25" s="2" t="s">
        <v>108</v>
      </c>
      <c r="D25" s="7">
        <v>600</v>
      </c>
      <c r="E25" s="4">
        <v>21.51</v>
      </c>
      <c r="F25" s="5">
        <v>0</v>
      </c>
      <c r="G25" s="4">
        <f>E25*D25</f>
        <v>12906.000000000002</v>
      </c>
      <c r="H25" s="8" t="s">
        <v>115</v>
      </c>
    </row>
    <row r="26" spans="1:8" ht="15.75" x14ac:dyDescent="0.25">
      <c r="A26" s="30"/>
      <c r="B26" s="6" t="s">
        <v>139</v>
      </c>
      <c r="C26" s="2" t="s">
        <v>108</v>
      </c>
      <c r="D26" s="7">
        <v>8</v>
      </c>
      <c r="E26" s="4">
        <v>62</v>
      </c>
      <c r="F26" s="5">
        <v>0</v>
      </c>
      <c r="G26" s="4">
        <f>E26*D26</f>
        <v>496</v>
      </c>
      <c r="H26" s="8" t="s">
        <v>115</v>
      </c>
    </row>
    <row r="27" spans="1:8" ht="15.75" x14ac:dyDescent="0.25">
      <c r="A27" s="30"/>
      <c r="B27" s="6" t="s">
        <v>140</v>
      </c>
      <c r="C27" s="2" t="s">
        <v>108</v>
      </c>
      <c r="D27" s="7">
        <v>60</v>
      </c>
      <c r="E27" s="4">
        <v>3.7280000000000002</v>
      </c>
      <c r="F27" s="5">
        <v>0</v>
      </c>
      <c r="G27" s="4">
        <f>E27*D27</f>
        <v>223.68</v>
      </c>
      <c r="H27" s="8" t="s">
        <v>115</v>
      </c>
    </row>
    <row r="28" spans="1:8" ht="15.75" x14ac:dyDescent="0.25">
      <c r="A28" s="30"/>
      <c r="B28" s="6" t="s">
        <v>141</v>
      </c>
      <c r="C28" s="2" t="s">
        <v>108</v>
      </c>
      <c r="D28" s="7">
        <v>3</v>
      </c>
      <c r="E28" s="4">
        <v>14.726000000000001</v>
      </c>
      <c r="F28" s="5">
        <v>0</v>
      </c>
      <c r="G28" s="4">
        <f>E28*D28</f>
        <v>44.178000000000004</v>
      </c>
      <c r="H28" s="8" t="s">
        <v>115</v>
      </c>
    </row>
    <row r="29" spans="1:8" ht="15.75" x14ac:dyDescent="0.25">
      <c r="A29" s="30"/>
      <c r="B29" s="6" t="s">
        <v>146</v>
      </c>
      <c r="C29" s="2" t="s">
        <v>108</v>
      </c>
      <c r="D29" s="7">
        <v>500</v>
      </c>
      <c r="E29" s="4">
        <v>8.9039999999999999</v>
      </c>
      <c r="F29" s="5">
        <v>0.1</v>
      </c>
      <c r="G29" s="4">
        <f>E29*D29*0.9</f>
        <v>4006.8</v>
      </c>
      <c r="H29" s="8" t="s">
        <v>147</v>
      </c>
    </row>
    <row r="30" spans="1:8" ht="15.75" x14ac:dyDescent="0.25">
      <c r="A30" s="30"/>
      <c r="B30" s="6" t="s">
        <v>149</v>
      </c>
      <c r="C30" s="2" t="s">
        <v>108</v>
      </c>
      <c r="D30" s="7">
        <v>3</v>
      </c>
      <c r="E30" s="4">
        <v>1980</v>
      </c>
      <c r="F30" s="5">
        <v>0.15</v>
      </c>
      <c r="G30" s="4">
        <f>E30*D30*0.85</f>
        <v>5049</v>
      </c>
      <c r="H30" s="8" t="s">
        <v>115</v>
      </c>
    </row>
    <row r="31" spans="1:8" ht="15.75" x14ac:dyDescent="0.25">
      <c r="A31" s="30"/>
      <c r="B31" s="6" t="s">
        <v>138</v>
      </c>
      <c r="C31" s="2" t="s">
        <v>108</v>
      </c>
      <c r="D31" s="7">
        <v>80</v>
      </c>
      <c r="E31" s="4">
        <v>41.777999999999999</v>
      </c>
      <c r="F31" s="5">
        <v>0.47</v>
      </c>
      <c r="G31" s="4">
        <f>E31*D31*0.53</f>
        <v>1771.3871999999999</v>
      </c>
      <c r="H31" s="8" t="s">
        <v>115</v>
      </c>
    </row>
    <row r="32" spans="1:8" ht="15.75" x14ac:dyDescent="0.25">
      <c r="A32" s="30"/>
      <c r="B32" s="6" t="s">
        <v>151</v>
      </c>
      <c r="C32" s="2" t="s">
        <v>108</v>
      </c>
      <c r="D32" s="7">
        <v>70</v>
      </c>
      <c r="E32" s="4">
        <v>22.402000000000001</v>
      </c>
      <c r="F32" s="5">
        <v>0.47</v>
      </c>
      <c r="G32" s="4">
        <f>E32*D32*0.53</f>
        <v>831.1142000000001</v>
      </c>
      <c r="H32" s="8" t="s">
        <v>115</v>
      </c>
    </row>
    <row r="33" spans="1:8" ht="15.75" x14ac:dyDescent="0.25">
      <c r="A33" s="30"/>
      <c r="B33" s="6" t="s">
        <v>152</v>
      </c>
      <c r="C33" s="2" t="s">
        <v>108</v>
      </c>
      <c r="D33" s="7">
        <v>48</v>
      </c>
      <c r="E33" s="4">
        <v>19.350000000000001</v>
      </c>
      <c r="F33" s="5">
        <v>0.15</v>
      </c>
      <c r="G33" s="4">
        <f>E33*D33*0.85</f>
        <v>789.48</v>
      </c>
      <c r="H33" s="8" t="s">
        <v>115</v>
      </c>
    </row>
    <row r="34" spans="1:8" ht="15.75" x14ac:dyDescent="0.25">
      <c r="A34" s="30"/>
      <c r="B34" s="6" t="s">
        <v>153</v>
      </c>
      <c r="C34" s="2" t="s">
        <v>108</v>
      </c>
      <c r="D34" s="7">
        <v>5</v>
      </c>
      <c r="E34" s="4">
        <v>199.2</v>
      </c>
      <c r="F34" s="5">
        <v>0.15</v>
      </c>
      <c r="G34" s="4">
        <f t="shared" ref="G34:G55" si="0">E34*D34*0.85</f>
        <v>846.6</v>
      </c>
      <c r="H34" s="8" t="s">
        <v>115</v>
      </c>
    </row>
    <row r="35" spans="1:8" ht="15.75" x14ac:dyDescent="0.25">
      <c r="A35" s="30"/>
      <c r="B35" s="6" t="s">
        <v>154</v>
      </c>
      <c r="C35" s="2" t="s">
        <v>108</v>
      </c>
      <c r="D35" s="7">
        <v>50</v>
      </c>
      <c r="E35" s="4">
        <v>1.9</v>
      </c>
      <c r="F35" s="5">
        <v>0.15</v>
      </c>
      <c r="G35" s="4">
        <f t="shared" si="0"/>
        <v>80.75</v>
      </c>
      <c r="H35" s="8" t="s">
        <v>115</v>
      </c>
    </row>
    <row r="36" spans="1:8" ht="15.75" x14ac:dyDescent="0.25">
      <c r="A36" s="30"/>
      <c r="B36" s="6" t="s">
        <v>155</v>
      </c>
      <c r="C36" s="2" t="s">
        <v>108</v>
      </c>
      <c r="D36" s="7">
        <v>100</v>
      </c>
      <c r="E36" s="4">
        <v>0.77</v>
      </c>
      <c r="F36" s="5">
        <v>0.15</v>
      </c>
      <c r="G36" s="4">
        <f t="shared" si="0"/>
        <v>65.45</v>
      </c>
      <c r="H36" s="8" t="s">
        <v>115</v>
      </c>
    </row>
    <row r="37" spans="1:8" ht="15.75" x14ac:dyDescent="0.25">
      <c r="A37" s="30"/>
      <c r="B37" s="6" t="s">
        <v>156</v>
      </c>
      <c r="C37" s="2" t="s">
        <v>108</v>
      </c>
      <c r="D37" s="7">
        <v>20</v>
      </c>
      <c r="E37" s="4">
        <v>17.149999999999999</v>
      </c>
      <c r="F37" s="5">
        <v>0.15</v>
      </c>
      <c r="G37" s="4">
        <f t="shared" si="0"/>
        <v>291.55</v>
      </c>
      <c r="H37" s="8" t="s">
        <v>115</v>
      </c>
    </row>
    <row r="38" spans="1:8" ht="15.75" x14ac:dyDescent="0.25">
      <c r="A38" s="30"/>
      <c r="B38" s="6" t="s">
        <v>157</v>
      </c>
      <c r="C38" s="2" t="s">
        <v>108</v>
      </c>
      <c r="D38" s="7">
        <v>50</v>
      </c>
      <c r="E38" s="4">
        <v>34.345999999999997</v>
      </c>
      <c r="F38" s="5">
        <v>0.47</v>
      </c>
      <c r="G38" s="4">
        <f>E38*D38*0.53</f>
        <v>910.16899999999987</v>
      </c>
      <c r="H38" s="8" t="s">
        <v>115</v>
      </c>
    </row>
    <row r="39" spans="1:8" ht="15.75" x14ac:dyDescent="0.25">
      <c r="A39" s="30"/>
      <c r="B39" s="6" t="s">
        <v>158</v>
      </c>
      <c r="C39" s="2" t="s">
        <v>108</v>
      </c>
      <c r="D39" s="7">
        <v>10</v>
      </c>
      <c r="E39" s="4">
        <v>2.5</v>
      </c>
      <c r="F39" s="5">
        <v>0.15</v>
      </c>
      <c r="G39" s="4">
        <f t="shared" si="0"/>
        <v>21.25</v>
      </c>
      <c r="H39" s="8" t="s">
        <v>115</v>
      </c>
    </row>
    <row r="40" spans="1:8" ht="15.75" x14ac:dyDescent="0.25">
      <c r="A40" s="30"/>
      <c r="B40" s="6" t="s">
        <v>159</v>
      </c>
      <c r="C40" s="2" t="s">
        <v>108</v>
      </c>
      <c r="D40" s="7">
        <v>10</v>
      </c>
      <c r="E40" s="4">
        <v>16.641999999999999</v>
      </c>
      <c r="F40" s="5">
        <v>0.15</v>
      </c>
      <c r="G40" s="4">
        <f t="shared" si="0"/>
        <v>141.45699999999999</v>
      </c>
      <c r="H40" s="8" t="s">
        <v>115</v>
      </c>
    </row>
    <row r="41" spans="1:8" ht="15.75" x14ac:dyDescent="0.25">
      <c r="A41" s="30"/>
      <c r="B41" s="6" t="s">
        <v>160</v>
      </c>
      <c r="C41" s="2" t="s">
        <v>108</v>
      </c>
      <c r="D41" s="7">
        <v>20</v>
      </c>
      <c r="E41" s="4">
        <v>21.3</v>
      </c>
      <c r="F41" s="5">
        <v>0.15</v>
      </c>
      <c r="G41" s="4">
        <f t="shared" si="0"/>
        <v>362.09999999999997</v>
      </c>
      <c r="H41" s="8" t="s">
        <v>115</v>
      </c>
    </row>
    <row r="42" spans="1:8" ht="15.75" x14ac:dyDescent="0.25">
      <c r="A42" s="30"/>
      <c r="B42" s="6" t="s">
        <v>161</v>
      </c>
      <c r="C42" s="2" t="s">
        <v>108</v>
      </c>
      <c r="D42" s="7">
        <v>20</v>
      </c>
      <c r="E42" s="4">
        <v>21.3</v>
      </c>
      <c r="F42" s="5">
        <v>0.15</v>
      </c>
      <c r="G42" s="4">
        <f t="shared" si="0"/>
        <v>362.09999999999997</v>
      </c>
      <c r="H42" s="8" t="s">
        <v>115</v>
      </c>
    </row>
    <row r="43" spans="1:8" ht="15.75" x14ac:dyDescent="0.25">
      <c r="A43" s="30"/>
      <c r="B43" s="6" t="s">
        <v>162</v>
      </c>
      <c r="C43" s="2" t="s">
        <v>108</v>
      </c>
      <c r="D43" s="7">
        <v>5</v>
      </c>
      <c r="E43" s="4">
        <v>16.5</v>
      </c>
      <c r="F43" s="5">
        <v>0.15</v>
      </c>
      <c r="G43" s="4">
        <f t="shared" si="0"/>
        <v>70.125</v>
      </c>
      <c r="H43" s="8" t="s">
        <v>115</v>
      </c>
    </row>
    <row r="44" spans="1:8" ht="15.75" x14ac:dyDescent="0.25">
      <c r="A44" s="30"/>
      <c r="B44" s="6" t="s">
        <v>163</v>
      </c>
      <c r="C44" s="2" t="s">
        <v>108</v>
      </c>
      <c r="D44" s="7">
        <v>2</v>
      </c>
      <c r="E44" s="4">
        <v>21.407</v>
      </c>
      <c r="F44" s="5">
        <v>0.15</v>
      </c>
      <c r="G44" s="4">
        <f t="shared" si="0"/>
        <v>36.3919</v>
      </c>
      <c r="H44" s="8" t="s">
        <v>115</v>
      </c>
    </row>
    <row r="45" spans="1:8" ht="15.75" x14ac:dyDescent="0.25">
      <c r="A45" s="30"/>
      <c r="B45" s="6" t="s">
        <v>164</v>
      </c>
      <c r="C45" s="2" t="s">
        <v>108</v>
      </c>
      <c r="D45" s="7">
        <v>2</v>
      </c>
      <c r="E45" s="4">
        <v>16.600000000000001</v>
      </c>
      <c r="F45" s="5">
        <v>0.15</v>
      </c>
      <c r="G45" s="4">
        <f t="shared" si="0"/>
        <v>28.220000000000002</v>
      </c>
      <c r="H45" s="8" t="s">
        <v>115</v>
      </c>
    </row>
    <row r="46" spans="1:8" ht="15.75" x14ac:dyDescent="0.25">
      <c r="A46" s="30"/>
      <c r="B46" s="6" t="s">
        <v>165</v>
      </c>
      <c r="C46" s="2" t="s">
        <v>108</v>
      </c>
      <c r="D46" s="7">
        <f>49+25</f>
        <v>74</v>
      </c>
      <c r="E46" s="4">
        <v>1.8</v>
      </c>
      <c r="F46" s="5">
        <v>0.15</v>
      </c>
      <c r="G46" s="4">
        <f t="shared" si="0"/>
        <v>113.22000000000001</v>
      </c>
      <c r="H46" s="8" t="s">
        <v>115</v>
      </c>
    </row>
    <row r="47" spans="1:8" ht="15.75" x14ac:dyDescent="0.25">
      <c r="A47" s="30"/>
      <c r="B47" s="6" t="s">
        <v>166</v>
      </c>
      <c r="C47" s="2" t="s">
        <v>108</v>
      </c>
      <c r="D47" s="7">
        <v>100</v>
      </c>
      <c r="E47" s="4">
        <v>1.3</v>
      </c>
      <c r="F47" s="5">
        <v>0.15</v>
      </c>
      <c r="G47" s="4">
        <f t="shared" si="0"/>
        <v>110.5</v>
      </c>
      <c r="H47" s="8" t="s">
        <v>115</v>
      </c>
    </row>
    <row r="48" spans="1:8" ht="15.75" x14ac:dyDescent="0.25">
      <c r="A48" s="30"/>
      <c r="B48" s="6" t="s">
        <v>168</v>
      </c>
      <c r="C48" s="2" t="s">
        <v>108</v>
      </c>
      <c r="D48" s="7">
        <v>2</v>
      </c>
      <c r="E48" s="4">
        <v>27.67</v>
      </c>
      <c r="F48" s="5">
        <v>0.15</v>
      </c>
      <c r="G48" s="4">
        <f t="shared" si="0"/>
        <v>47.039000000000001</v>
      </c>
      <c r="H48" s="8" t="s">
        <v>115</v>
      </c>
    </row>
    <row r="49" spans="1:8" ht="15.75" x14ac:dyDescent="0.25">
      <c r="A49" s="30"/>
      <c r="B49" s="6" t="s">
        <v>167</v>
      </c>
      <c r="C49" s="2" t="s">
        <v>108</v>
      </c>
      <c r="D49" s="7">
        <v>2</v>
      </c>
      <c r="E49" s="4">
        <v>29.35</v>
      </c>
      <c r="F49" s="5">
        <v>0.15</v>
      </c>
      <c r="G49" s="4">
        <f t="shared" si="0"/>
        <v>49.895000000000003</v>
      </c>
      <c r="H49" s="8" t="s">
        <v>115</v>
      </c>
    </row>
    <row r="50" spans="1:8" ht="15.75" x14ac:dyDescent="0.25">
      <c r="A50" s="30"/>
      <c r="B50" s="6" t="s">
        <v>169</v>
      </c>
      <c r="C50" s="2" t="s">
        <v>108</v>
      </c>
      <c r="D50" s="7">
        <v>2</v>
      </c>
      <c r="E50" s="4">
        <v>9.3829999999999991</v>
      </c>
      <c r="F50" s="5">
        <v>0.15</v>
      </c>
      <c r="G50" s="4">
        <f t="shared" si="0"/>
        <v>15.951099999999999</v>
      </c>
      <c r="H50" s="8" t="s">
        <v>115</v>
      </c>
    </row>
    <row r="51" spans="1:8" ht="15.75" x14ac:dyDescent="0.25">
      <c r="A51" s="30"/>
      <c r="B51" s="6" t="s">
        <v>170</v>
      </c>
      <c r="C51" s="2" t="s">
        <v>108</v>
      </c>
      <c r="D51" s="7">
        <v>2</v>
      </c>
      <c r="E51" s="4">
        <v>3.5</v>
      </c>
      <c r="F51" s="5">
        <v>0.15</v>
      </c>
      <c r="G51" s="4">
        <f t="shared" si="0"/>
        <v>5.95</v>
      </c>
      <c r="H51" s="8" t="s">
        <v>115</v>
      </c>
    </row>
    <row r="52" spans="1:8" ht="15.75" x14ac:dyDescent="0.25">
      <c r="A52" s="30"/>
      <c r="B52" s="6" t="s">
        <v>171</v>
      </c>
      <c r="C52" s="2" t="s">
        <v>108</v>
      </c>
      <c r="D52" s="7">
        <v>10</v>
      </c>
      <c r="E52" s="4">
        <v>15.5</v>
      </c>
      <c r="F52" s="5"/>
      <c r="G52" s="4">
        <f t="shared" si="0"/>
        <v>131.75</v>
      </c>
      <c r="H52" s="8" t="s">
        <v>115</v>
      </c>
    </row>
    <row r="53" spans="1:8" ht="15.75" x14ac:dyDescent="0.25">
      <c r="A53" s="30"/>
      <c r="B53" s="6" t="s">
        <v>172</v>
      </c>
      <c r="C53" s="2" t="s">
        <v>108</v>
      </c>
      <c r="D53" s="7">
        <v>1</v>
      </c>
      <c r="E53" s="4">
        <v>7.6849999999999996</v>
      </c>
      <c r="F53" s="5"/>
      <c r="G53" s="4">
        <f t="shared" si="0"/>
        <v>6.5322499999999994</v>
      </c>
      <c r="H53" s="8" t="s">
        <v>115</v>
      </c>
    </row>
    <row r="54" spans="1:8" ht="15.75" x14ac:dyDescent="0.25">
      <c r="A54" s="30"/>
      <c r="B54" s="6" t="s">
        <v>173</v>
      </c>
      <c r="C54" s="2" t="s">
        <v>108</v>
      </c>
      <c r="D54" s="7">
        <v>1</v>
      </c>
      <c r="E54" s="4">
        <v>1.95</v>
      </c>
      <c r="F54" s="5"/>
      <c r="G54" s="4">
        <f t="shared" si="0"/>
        <v>1.6575</v>
      </c>
      <c r="H54" s="8" t="s">
        <v>115</v>
      </c>
    </row>
    <row r="55" spans="1:8" ht="15.75" x14ac:dyDescent="0.25">
      <c r="A55" s="30"/>
      <c r="B55" s="6" t="s">
        <v>174</v>
      </c>
      <c r="C55" s="2" t="s">
        <v>108</v>
      </c>
      <c r="D55" s="7">
        <v>3</v>
      </c>
      <c r="E55" s="4">
        <v>6.59</v>
      </c>
      <c r="F55" s="5"/>
      <c r="G55" s="4">
        <f t="shared" si="0"/>
        <v>16.804500000000001</v>
      </c>
      <c r="H55" s="8" t="s">
        <v>115</v>
      </c>
    </row>
    <row r="56" spans="1:8" ht="26.25" x14ac:dyDescent="0.25">
      <c r="A56" s="31"/>
      <c r="B56" s="31"/>
      <c r="C56" s="31"/>
      <c r="D56" s="31"/>
      <c r="E56" s="31"/>
      <c r="F56" s="27" t="s">
        <v>148</v>
      </c>
      <c r="G56" s="28">
        <f>SUM(G2:G55)</f>
        <v>33875.426599999992</v>
      </c>
      <c r="H56" s="31"/>
    </row>
    <row r="57" spans="1:8" x14ac:dyDescent="0.25">
      <c r="G57" s="32"/>
    </row>
  </sheetData>
  <autoFilter ref="A1:H1" xr:uid="{9AF8E686-8DD0-44D6-9F4A-C7411CAE8F4F}"/>
  <mergeCells count="1">
    <mergeCell ref="A2:A55"/>
  </mergeCells>
  <phoneticPr fontId="7"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8B26C6-CDEF-4AFC-825E-16117FA4E94A}">
  <dimension ref="A1:H4"/>
  <sheetViews>
    <sheetView workbookViewId="0">
      <selection activeCell="A6" sqref="A6"/>
    </sheetView>
  </sheetViews>
  <sheetFormatPr baseColWidth="10" defaultRowHeight="15" x14ac:dyDescent="0.25"/>
  <cols>
    <col min="1" max="1" width="35.7109375" bestFit="1" customWidth="1"/>
    <col min="2" max="2" width="84.5703125" customWidth="1"/>
    <col min="6" max="6" width="15" bestFit="1" customWidth="1"/>
    <col min="7" max="7" width="16.7109375" bestFit="1" customWidth="1"/>
    <col min="8" max="8" width="19.140625" customWidth="1"/>
  </cols>
  <sheetData>
    <row r="1" spans="1:8" ht="39.75" customHeight="1" x14ac:dyDescent="0.25">
      <c r="A1" s="16" t="s">
        <v>31</v>
      </c>
      <c r="B1" s="16" t="s">
        <v>32</v>
      </c>
      <c r="C1" s="16" t="s">
        <v>33</v>
      </c>
      <c r="D1" s="16" t="s">
        <v>34</v>
      </c>
      <c r="E1" s="16" t="s">
        <v>35</v>
      </c>
      <c r="F1" s="16" t="s">
        <v>36</v>
      </c>
      <c r="G1" s="16" t="s">
        <v>37</v>
      </c>
      <c r="H1" s="16" t="s">
        <v>38</v>
      </c>
    </row>
    <row r="2" spans="1:8" ht="48" customHeight="1" x14ac:dyDescent="0.25">
      <c r="A2" s="24" t="s">
        <v>145</v>
      </c>
      <c r="B2" s="6" t="s">
        <v>142</v>
      </c>
      <c r="C2" s="2" t="s">
        <v>108</v>
      </c>
      <c r="D2" s="3">
        <v>2</v>
      </c>
      <c r="E2" s="4">
        <v>2850</v>
      </c>
      <c r="F2" s="5">
        <v>0</v>
      </c>
      <c r="G2" s="4">
        <v>5700</v>
      </c>
      <c r="H2" s="8" t="s">
        <v>143</v>
      </c>
    </row>
    <row r="3" spans="1:8" ht="49.5" customHeight="1" x14ac:dyDescent="0.25">
      <c r="A3" s="24"/>
      <c r="B3" s="1" t="s">
        <v>144</v>
      </c>
      <c r="C3" s="2" t="s">
        <v>108</v>
      </c>
      <c r="D3" s="3">
        <v>1</v>
      </c>
      <c r="E3" s="4">
        <v>1500</v>
      </c>
      <c r="F3" s="5">
        <v>0</v>
      </c>
      <c r="G3" s="4">
        <f t="shared" ref="G3" si="0">E3*D3</f>
        <v>1500</v>
      </c>
      <c r="H3" s="8" t="s">
        <v>29</v>
      </c>
    </row>
    <row r="4" spans="1:8" ht="26.25" x14ac:dyDescent="0.25">
      <c r="F4" s="27" t="s">
        <v>148</v>
      </c>
      <c r="G4" s="28">
        <f>SUM(G2:G3)</f>
        <v>7200</v>
      </c>
    </row>
  </sheetData>
  <autoFilter ref="A1:H1" xr:uid="{7D8B26C6-CDEF-4AFC-825E-16117FA4E94A}"/>
  <mergeCells count="1">
    <mergeCell ref="A2:A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NOUVELLE CHAMBRE MURISAGE </vt:lpstr>
      <vt:lpstr>NOUVEAU BASSIN SALLE DE CHARGE </vt:lpstr>
      <vt:lpstr>MACHINE ENVOLOPPEUSE BM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Anis Ben Amor</dc:creator>
  <cp:lastModifiedBy>Anis Ben Amor</cp:lastModifiedBy>
  <dcterms:created xsi:type="dcterms:W3CDTF">2024-12-25T12:40:49Z</dcterms:created>
  <dcterms:modified xsi:type="dcterms:W3CDTF">2024-12-26T12:41:19Z</dcterms:modified>
</cp:coreProperties>
</file>