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8_{CD947F94-5C65-4BDD-A6FE-78B1934EF778}" xr6:coauthVersionLast="47" xr6:coauthVersionMax="47" xr10:uidLastSave="{00000000-0000-0000-0000-000000000000}"/>
  <bookViews>
    <workbookView xWindow="-108" yWindow="-108" windowWidth="23256" windowHeight="12456" tabRatio="652" firstSheet="2" activeTab="2" xr2:uid="{00000000-000D-0000-FFFF-FFFF00000000}"/>
  </bookViews>
  <sheets>
    <sheet name="Feuil4" sheetId="19" state="hidden" r:id="rId1"/>
    <sheet name="Feuil3" sheetId="5" state="hidden" r:id="rId2"/>
    <sheet name="RECAP 9 PREMIERS MOIS 2021-2022" sheetId="2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8" i="22" l="1"/>
  <c r="P147" i="22"/>
  <c r="P128" i="22"/>
  <c r="P127" i="22"/>
  <c r="P108" i="22" l="1"/>
  <c r="P107" i="22"/>
  <c r="P91" i="22"/>
  <c r="P90" i="22"/>
  <c r="P70" i="22"/>
  <c r="P68" i="22"/>
  <c r="P69" i="22"/>
  <c r="P67" i="22"/>
  <c r="P39" i="22"/>
  <c r="P43" i="22"/>
  <c r="P42" i="22"/>
  <c r="P40" i="22"/>
  <c r="P41" i="22"/>
  <c r="P38" i="22"/>
  <c r="P20" i="22"/>
  <c r="P19" i="22"/>
  <c r="E12" i="19" l="1"/>
  <c r="E11" i="19"/>
  <c r="E10" i="19"/>
  <c r="E9" i="19"/>
  <c r="E8" i="19"/>
  <c r="E7" i="19"/>
  <c r="E6" i="19"/>
  <c r="E5" i="19"/>
  <c r="E4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Une bobine =1000m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Une bobine =1000m=13800 grille simple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4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Une bobine =1000m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4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Une bobine =1000m=13800 grille simple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<sst xmlns="http://schemas.openxmlformats.org/spreadsheetml/2006/main" count="164" uniqueCount="70">
  <si>
    <t>Grille WIRTZ  (Nbre)</t>
  </si>
  <si>
    <t>Article</t>
  </si>
  <si>
    <t>B14+</t>
  </si>
  <si>
    <t>B13-</t>
  </si>
  <si>
    <t>TB20-</t>
  </si>
  <si>
    <t>L110+</t>
  </si>
  <si>
    <t>E115-</t>
  </si>
  <si>
    <t>E115+</t>
  </si>
  <si>
    <t>M+sp</t>
  </si>
  <si>
    <t>M+</t>
  </si>
  <si>
    <t>M-</t>
  </si>
  <si>
    <t>Poids MA</t>
  </si>
  <si>
    <t>Poids Gr</t>
  </si>
  <si>
    <t>Poids Pl Sh</t>
  </si>
  <si>
    <t>repos</t>
  </si>
  <si>
    <t>arrêt</t>
  </si>
  <si>
    <t>M+tax</t>
  </si>
  <si>
    <t>M-L</t>
  </si>
  <si>
    <t>M+L</t>
  </si>
  <si>
    <t>PB+</t>
  </si>
  <si>
    <t>PB-</t>
  </si>
  <si>
    <t>PB-tax</t>
  </si>
  <si>
    <t>PB+tax</t>
  </si>
  <si>
    <t>Plaque</t>
  </si>
  <si>
    <t>Poids Grille(g)</t>
  </si>
  <si>
    <t>Poids MA SECHE(g)</t>
  </si>
  <si>
    <t>Poids plaque humide(g)</t>
  </si>
  <si>
    <t>Poids plaque sèche (g)</t>
  </si>
  <si>
    <t>M-/M-TAXI</t>
  </si>
  <si>
    <t>M+ TAXI</t>
  </si>
  <si>
    <t>PB-/PB -TAXI</t>
  </si>
  <si>
    <t>PB+TAXI</t>
  </si>
  <si>
    <r>
      <t xml:space="preserve">STRIP            </t>
    </r>
    <r>
      <rPr>
        <b/>
        <i/>
        <sz val="9"/>
        <color rgb="FF00B050"/>
        <rFont val="Calibri"/>
        <family val="2"/>
        <scheme val="minor"/>
      </rPr>
      <t>(Nbre bobine)</t>
    </r>
  </si>
  <si>
    <t>PUNCHING (Nbre bobine)</t>
  </si>
  <si>
    <r>
      <t>GRILLE INDS  (</t>
    </r>
    <r>
      <rPr>
        <b/>
        <i/>
        <sz val="9"/>
        <color rgb="FF00B050"/>
        <rFont val="Calibri"/>
        <family val="2"/>
        <scheme val="minor"/>
      </rPr>
      <t>Nbre)</t>
    </r>
  </si>
  <si>
    <t>Oxyde  (Kg)</t>
  </si>
  <si>
    <t>Empattage INDS         (Nbre)</t>
  </si>
  <si>
    <t>Empattage PUNCHING (plaque simple)</t>
  </si>
  <si>
    <t>Empattage Classique     (plaque simple)</t>
  </si>
  <si>
    <t xml:space="preserve"> Juillet  2020</t>
  </si>
  <si>
    <t>septamber2020</t>
  </si>
  <si>
    <t>Empattage (plaque de démarrage) (Nbre)</t>
  </si>
  <si>
    <t>Limage (kg)</t>
  </si>
  <si>
    <t xml:space="preserve">       AOUT  2020  </t>
  </si>
  <si>
    <t>Nbre grille PUNCHING</t>
  </si>
  <si>
    <t>totale</t>
  </si>
  <si>
    <t xml:space="preserve">Rapport de Production( GRILLE/PLAQUE   )        2021                             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</si>
  <si>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</si>
  <si>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</si>
  <si>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</si>
  <si>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</si>
  <si>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</si>
  <si>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</si>
  <si>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</si>
  <si>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</si>
  <si>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</si>
  <si>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</si>
  <si>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</si>
  <si>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</si>
  <si>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</si>
  <si>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QTE</t>
  </si>
  <si>
    <t xml:space="preserve">RECAP PROD GRILLES LES 9 PREMIERS MOIS 2021/2022 </t>
  </si>
  <si>
    <t xml:space="preserve">RECAP PROD PLAQUES LES 9 PREMIERS MOIS 2021/2022 </t>
  </si>
  <si>
    <t xml:space="preserve">RECAP PROD ASSEMBLAGE LES 9 PREMIERS MOIS 2021/2022 </t>
  </si>
  <si>
    <t xml:space="preserve">RECAP PROD FORMATION &amp; FINITION LES 9 PREMIERS MOIS 2021/2022 </t>
  </si>
  <si>
    <t>RECAP PROD PLOMB ALLIEE FY 2021/2022 EN KG</t>
  </si>
  <si>
    <t>RENDEMENT FOUR 1 %</t>
  </si>
  <si>
    <t>RENDEMENT FOUR 2%</t>
  </si>
  <si>
    <t>RENDEMENT FOUR 1%</t>
  </si>
  <si>
    <t>RENDEMENT CREUSET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</si>
</sst>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C00000"/>
      <name val="Times New Roman"/>
      <family val="1"/>
    </font>
    <font>
      <b/>
      <sz val="11"/>
      <color rgb="FF000000"/>
      <name val="Calibri"/>
      <family val="2"/>
      <scheme val="minor"/>
    </font>
    <font>
      <b/>
      <i/>
      <sz val="18"/>
      <color theme="9" tint="-0.249977111117893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i/>
      <sz val="9"/>
      <color rgb="FF00B05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4"/>
      <color rgb="FF7030A0"/>
      <name val="Calibri"/>
      <family val="2"/>
      <scheme val="minor"/>
    </font>
    <font>
      <b/>
      <i/>
      <sz val="18"/>
      <color theme="7" tint="-0.499984740745262"/>
      <name val="Calibri"/>
      <family val="2"/>
      <scheme val="minor"/>
    </font>
    <font>
      <b/>
      <i/>
      <sz val="14"/>
      <color rgb="FF00B05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9">
    <xf numFmtId="0" fontId="0" fillId="0" borderId="0" xfId="0"/>
    <xf numFmtId="1" fontId="2" fillId="2" borderId="0" xfId="0" applyNumberFormat="1" applyFont="1" applyFill="1"/>
    <xf numFmtId="1" fontId="5" fillId="4" borderId="0" xfId="0" applyNumberFormat="1" applyFont="1" applyFill="1" applyAlignment="1">
      <alignment horizontal="center" vertical="center"/>
    </xf>
    <xf numFmtId="165" fontId="4" fillId="2" borderId="16" xfId="0" applyNumberFormat="1" applyFont="1" applyFill="1" applyBorder="1" applyAlignment="1">
      <alignment horizontal="left" vertical="center"/>
    </xf>
    <xf numFmtId="165" fontId="3" fillId="2" borderId="16" xfId="0" applyNumberFormat="1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12" fillId="0" borderId="13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0" fillId="2" borderId="0" xfId="0" applyFill="1"/>
    <xf numFmtId="0" fontId="12" fillId="0" borderId="1" xfId="1" applyNumberFormat="1" applyFont="1" applyBorder="1" applyAlignment="1">
      <alignment horizontal="center" vertical="center"/>
    </xf>
    <xf numFmtId="1" fontId="12" fillId="0" borderId="14" xfId="1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" fontId="12" fillId="0" borderId="15" xfId="1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17" fontId="0" fillId="0" borderId="0" xfId="0" applyNumberFormat="1"/>
    <xf numFmtId="0" fontId="14" fillId="0" borderId="12" xfId="1" applyNumberFormat="1" applyFont="1" applyBorder="1" applyAlignment="1">
      <alignment horizontal="center" vertical="center"/>
    </xf>
    <xf numFmtId="1" fontId="14" fillId="0" borderId="12" xfId="1" applyNumberFormat="1" applyFont="1" applyBorder="1" applyAlignment="1">
      <alignment horizontal="center" vertical="center"/>
    </xf>
    <xf numFmtId="2" fontId="14" fillId="0" borderId="12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0" fillId="0" borderId="0" xfId="0" applyAlignment="1">
      <alignment vertical="center"/>
    </xf>
    <xf numFmtId="0" fontId="13" fillId="0" borderId="5" xfId="0" applyNumberFormat="1" applyFont="1" applyBorder="1" applyAlignment="1">
      <alignment horizontal="center" vertical="center"/>
    </xf>
    <xf numFmtId="17" fontId="0" fillId="0" borderId="13" xfId="0" applyNumberForma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0" borderId="7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25" xfId="1" applyNumberFormat="1" applyFont="1" applyBorder="1" applyAlignment="1">
      <alignment horizontal="center" vertical="center"/>
    </xf>
    <xf numFmtId="0" fontId="12" fillId="0" borderId="26" xfId="1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2" fillId="0" borderId="16" xfId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0" xfId="0" applyBorder="1"/>
    <xf numFmtId="0" fontId="0" fillId="0" borderId="29" xfId="0" applyBorder="1"/>
    <xf numFmtId="0" fontId="0" fillId="0" borderId="3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0" xfId="0" applyFill="1"/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2" borderId="2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13" xfId="0" applyNumberForma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17" fontId="0" fillId="0" borderId="28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CASSE BATTERIE FY 21/22 EN KG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2021-2022'!$C$19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'RECAP 9 PREMIERS MOIS 2021-2022'!$D$18:$P$18</c15:sqref>
                  </c15:fullRef>
                </c:ext>
              </c:extLst>
              <c:f>'RECAP 9 PREMIERS MOIS 2021-2022'!$D$18:$O$18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'RECAP 9 PREMIERS MOIS 2021-2022'!$D$19:$P$19</c15:sqref>
                  </c15:fullRef>
                </c:ext>
              </c:extLst>
              <c:f>'RECAP 9 PREMIERS MOIS 2021-2022'!$D$19:$O$19</c:f>
              <c:numCache>
                <c:formatCode>General</c:formatCode>
                <c:ptCount val="12"/>
                <c:pt idx="0">
                  <c:v>288413</c:v>
                </c:pt>
                <c:pt idx="1">
                  <c:v>389705</c:v>
                </c:pt>
                <c:pt idx="2">
                  <c:v>439945</c:v>
                </c:pt>
                <c:pt idx="3">
                  <c:v>471790</c:v>
                </c:pt>
                <c:pt idx="4">
                  <c:v>354049</c:v>
                </c:pt>
                <c:pt idx="5">
                  <c:v>357443</c:v>
                </c:pt>
                <c:pt idx="6">
                  <c:v>363925</c:v>
                </c:pt>
                <c:pt idx="7">
                  <c:v>405493</c:v>
                </c:pt>
                <c:pt idx="8">
                  <c:v>438599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78-455F-83E7-34600B00AB9C}"/>
            </c:ext>
          </c:extLst>
        </c:ser>
        <c:ser>
          <c:idx val="1"/>
          <c:order val="1"/>
          <c:tx>
            <c:strRef>
              <c:f>'RECAP 9 PREMIERS MOIS 2021-2022'!$C$20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'RECAP 9 PREMIERS MOIS 2021-2022'!$D$18:$P$18</c15:sqref>
                  </c15:fullRef>
                </c:ext>
              </c:extLst>
              <c:f>'RECAP 9 PREMIERS MOIS 2021-2022'!$D$18:$O$18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'RECAP 9 PREMIERS MOIS 2021-2022'!$D$20:$P$20</c15:sqref>
                  </c15:fullRef>
                </c:ext>
              </c:extLst>
              <c:f>'RECAP 9 PREMIERS MOIS 2021-2022'!$D$20:$O$20</c:f>
              <c:numCache>
                <c:formatCode>General</c:formatCode>
                <c:ptCount val="12"/>
                <c:pt idx="0">
                  <c:v>375118</c:v>
                </c:pt>
                <c:pt idx="1">
                  <c:v>394044</c:v>
                </c:pt>
                <c:pt idx="2">
                  <c:v>519008</c:v>
                </c:pt>
                <c:pt idx="3">
                  <c:v>430663</c:v>
                </c:pt>
                <c:pt idx="4">
                  <c:v>445142</c:v>
                </c:pt>
                <c:pt idx="5">
                  <c:v>326787</c:v>
                </c:pt>
                <c:pt idx="6">
                  <c:v>363798</c:v>
                </c:pt>
                <c:pt idx="7">
                  <c:v>555555</c:v>
                </c:pt>
                <c:pt idx="8">
                  <c:v>489679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78-455F-83E7-34600B00A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9137712"/>
        <c:axId val="116625080"/>
      </c:barChart>
      <c:catAx>
        <c:axId val="33913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625080"/>
        <c:crosses val="autoZero"/>
        <c:auto val="1"/>
        <c:lblAlgn val="ctr"/>
        <c:lblOffset val="100"/>
        <c:noMultiLvlLbl val="0"/>
      </c:catAx>
      <c:valAx>
        <c:axId val="11662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913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PLOMB D'OEUVRE FY 21/22 EN KG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2021-2022'!$B$38:$C$38</c:f>
              <c:strCache>
                <c:ptCount val="2"/>
                <c:pt idx="0">
                  <c:v>2021</c:v>
                </c:pt>
                <c:pt idx="1">
                  <c:v>QTE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2021-2022'!$D$38:$P$38</c:f>
              <c:numCache>
                <c:formatCode>General</c:formatCode>
                <c:ptCount val="13"/>
                <c:pt idx="0">
                  <c:v>426337</c:v>
                </c:pt>
                <c:pt idx="1">
                  <c:v>413982</c:v>
                </c:pt>
                <c:pt idx="2">
                  <c:v>232726</c:v>
                </c:pt>
                <c:pt idx="3">
                  <c:v>326070</c:v>
                </c:pt>
                <c:pt idx="4">
                  <c:v>264252</c:v>
                </c:pt>
                <c:pt idx="5">
                  <c:v>306427</c:v>
                </c:pt>
                <c:pt idx="6">
                  <c:v>251604</c:v>
                </c:pt>
                <c:pt idx="7">
                  <c:v>306103</c:v>
                </c:pt>
                <c:pt idx="8">
                  <c:v>328211</c:v>
                </c:pt>
                <c:pt idx="12">
                  <c:v>2855712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D3-47DA-8DAE-5059D1808B60}"/>
            </c:ext>
          </c:extLst>
        </c:ser>
        <c:ser>
          <c:idx val="1"/>
          <c:order val="1"/>
          <c:tx>
            <c:strRef>
              <c:f>'RECAP 9 PREMIERS MOIS 2021-2022'!$B$39:$C$39</c:f>
              <c:strCache>
                <c:ptCount val="2"/>
                <c:pt idx="0">
                  <c:v>2021</c:v>
                </c:pt>
                <c:pt idx="1">
                  <c:v>RENDEMENT FOUR 1 %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2021-2022'!$D$39:$P$39</c:f>
              <c:numCache>
                <c:formatCode>General</c:formatCode>
                <c:ptCount val="13"/>
                <c:pt idx="0">
                  <c:v>79.36</c:v>
                </c:pt>
                <c:pt idx="1">
                  <c:v>80.06</c:v>
                </c:pt>
                <c:pt idx="2">
                  <c:v>57.69</c:v>
                </c:pt>
                <c:pt idx="3">
                  <c:v>63.11</c:v>
                </c:pt>
                <c:pt idx="4">
                  <c:v>63.54</c:v>
                </c:pt>
                <c:pt idx="5">
                  <c:v>69.650000000000006</c:v>
                </c:pt>
                <c:pt idx="6">
                  <c:v>63.95</c:v>
                </c:pt>
                <c:pt idx="7">
                  <c:v>68.52</c:v>
                </c:pt>
                <c:pt idx="8">
                  <c:v>69.31</c:v>
                </c:pt>
                <c:pt idx="12" formatCode="0.00">
                  <c:v>68.354444444444454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D3-47DA-8DAE-5059D1808B60}"/>
            </c:ext>
          </c:extLst>
        </c:ser>
        <c:ser>
          <c:idx val="2"/>
          <c:order val="2"/>
          <c:tx>
            <c:strRef>
              <c:f>'RECAP 9 PREMIERS MOIS 2021-2022'!$B$40:$C$40</c:f>
              <c:strCache>
                <c:ptCount val="2"/>
                <c:pt idx="0">
                  <c:v>2021</c:v>
                </c:pt>
                <c:pt idx="1">
                  <c:v>RENDEMENT FOUR 2%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2021-2022'!$D$40:$P$40</c:f>
              <c:numCache>
                <c:formatCode>General</c:formatCode>
                <c:ptCount val="13"/>
                <c:pt idx="0">
                  <c:v>41.28</c:v>
                </c:pt>
                <c:pt idx="1">
                  <c:v>37.57</c:v>
                </c:pt>
                <c:pt idx="2">
                  <c:v>49.71</c:v>
                </c:pt>
                <c:pt idx="3">
                  <c:v>54.88</c:v>
                </c:pt>
                <c:pt idx="4">
                  <c:v>34.08</c:v>
                </c:pt>
                <c:pt idx="5">
                  <c:v>47.99</c:v>
                </c:pt>
                <c:pt idx="6">
                  <c:v>39.1</c:v>
                </c:pt>
                <c:pt idx="7">
                  <c:v>40.56</c:v>
                </c:pt>
                <c:pt idx="8">
                  <c:v>33.799999999999997</c:v>
                </c:pt>
                <c:pt idx="12" formatCode="0.00">
                  <c:v>42.107777777777784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D3-47DA-8DAE-5059D1808B60}"/>
            </c:ext>
          </c:extLst>
        </c:ser>
        <c:ser>
          <c:idx val="3"/>
          <c:order val="3"/>
          <c:tx>
            <c:strRef>
              <c:f>'RECAP 9 PREMIERS MOIS 2021-2022'!$B$41:$C$41</c:f>
              <c:strCache>
                <c:ptCount val="2"/>
                <c:pt idx="0">
                  <c:v>2022</c:v>
                </c:pt>
                <c:pt idx="1">
                  <c:v>QTE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2021-2022'!$D$41:$P$41</c:f>
              <c:numCache>
                <c:formatCode>General</c:formatCode>
                <c:ptCount val="13"/>
                <c:pt idx="0">
                  <c:v>270756</c:v>
                </c:pt>
                <c:pt idx="1">
                  <c:v>276110</c:v>
                </c:pt>
                <c:pt idx="2">
                  <c:v>350464</c:v>
                </c:pt>
                <c:pt idx="3">
                  <c:v>360767</c:v>
                </c:pt>
                <c:pt idx="4">
                  <c:v>331058</c:v>
                </c:pt>
                <c:pt idx="5">
                  <c:v>319344</c:v>
                </c:pt>
                <c:pt idx="6">
                  <c:v>286073</c:v>
                </c:pt>
                <c:pt idx="7">
                  <c:v>356091</c:v>
                </c:pt>
                <c:pt idx="8">
                  <c:v>336545</c:v>
                </c:pt>
                <c:pt idx="12">
                  <c:v>2887208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D3-47DA-8DAE-5059D1808B60}"/>
            </c:ext>
          </c:extLst>
        </c:ser>
        <c:ser>
          <c:idx val="4"/>
          <c:order val="4"/>
          <c:tx>
            <c:strRef>
              <c:f>'RECAP 9 PREMIERS MOIS 2021-2022'!$B$42:$C$42</c:f>
              <c:strCache>
                <c:ptCount val="2"/>
                <c:pt idx="0">
                  <c:v>2022</c:v>
                </c:pt>
                <c:pt idx="1">
                  <c:v>RENDEMENT FOUR 1%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2021-2022'!$D$42:$P$42</c:f>
              <c:numCache>
                <c:formatCode>General</c:formatCode>
                <c:ptCount val="13"/>
                <c:pt idx="0">
                  <c:v>75.13</c:v>
                </c:pt>
                <c:pt idx="1">
                  <c:v>71.11</c:v>
                </c:pt>
                <c:pt idx="2">
                  <c:v>67.61</c:v>
                </c:pt>
                <c:pt idx="3">
                  <c:v>71.900000000000006</c:v>
                </c:pt>
                <c:pt idx="4">
                  <c:v>72.36</c:v>
                </c:pt>
                <c:pt idx="5">
                  <c:v>66.94</c:v>
                </c:pt>
                <c:pt idx="6">
                  <c:v>67.03</c:v>
                </c:pt>
                <c:pt idx="7">
                  <c:v>65.7</c:v>
                </c:pt>
                <c:pt idx="8">
                  <c:v>71.650000000000006</c:v>
                </c:pt>
                <c:pt idx="12" formatCode="0.00">
                  <c:v>69.936666666666667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D3-47DA-8DAE-5059D1808B60}"/>
            </c:ext>
          </c:extLst>
        </c:ser>
        <c:ser>
          <c:idx val="5"/>
          <c:order val="5"/>
          <c:tx>
            <c:strRef>
              <c:f>'RECAP 9 PREMIERS MOIS 2021-2022'!$B$43:$C$43</c:f>
              <c:strCache>
                <c:ptCount val="2"/>
                <c:pt idx="0">
                  <c:v>2022</c:v>
                </c:pt>
                <c:pt idx="1">
                  <c:v>RENDEMENT FOUR 2%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2021-2022'!$D$37:$P$37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2021-2022'!$D$43:$P$43</c:f>
              <c:numCache>
                <c:formatCode>General</c:formatCode>
                <c:ptCount val="13"/>
                <c:pt idx="0">
                  <c:v>42.82</c:v>
                </c:pt>
                <c:pt idx="1">
                  <c:v>48.87</c:v>
                </c:pt>
                <c:pt idx="2">
                  <c:v>37.32</c:v>
                </c:pt>
                <c:pt idx="3">
                  <c:v>33.270000000000003</c:v>
                </c:pt>
                <c:pt idx="4">
                  <c:v>34.24</c:v>
                </c:pt>
                <c:pt idx="5">
                  <c:v>31.3</c:v>
                </c:pt>
                <c:pt idx="6">
                  <c:v>30.5</c:v>
                </c:pt>
                <c:pt idx="7">
                  <c:v>38.700000000000003</c:v>
                </c:pt>
                <c:pt idx="8">
                  <c:v>43.5</c:v>
                </c:pt>
                <c:pt idx="12" formatCode="0.00">
                  <c:v>37.835555555555558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CD3-47DA-8DAE-5059D1808B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8645728"/>
        <c:axId val="358642200"/>
      </c:barChart>
      <c:catAx>
        <c:axId val="35864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642200"/>
        <c:crosses val="autoZero"/>
        <c:auto val="1"/>
        <c:lblAlgn val="ctr"/>
        <c:lblOffset val="100"/>
        <c:noMultiLvlLbl val="0"/>
      </c:catAx>
      <c:valAx>
        <c:axId val="358642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8645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PLOMB ALLIEE FY 2021/2022 EN KG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2021-2022'!$B$67:$C$67</c:f>
              <c:strCache>
                <c:ptCount val="2"/>
                <c:pt idx="0">
                  <c:v>2021</c:v>
                </c:pt>
                <c:pt idx="1">
                  <c:v>QTE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2021-2022'!$D$66:$P$66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2021-2022'!$D$67:$P$67</c:f>
              <c:numCache>
                <c:formatCode>General</c:formatCode>
                <c:ptCount val="13"/>
                <c:pt idx="0">
                  <c:v>344523</c:v>
                </c:pt>
                <c:pt idx="1">
                  <c:v>291396</c:v>
                </c:pt>
                <c:pt idx="2">
                  <c:v>292774</c:v>
                </c:pt>
                <c:pt idx="3">
                  <c:v>296758</c:v>
                </c:pt>
                <c:pt idx="4">
                  <c:v>260693</c:v>
                </c:pt>
                <c:pt idx="5">
                  <c:v>266386</c:v>
                </c:pt>
                <c:pt idx="6">
                  <c:v>180186</c:v>
                </c:pt>
                <c:pt idx="7">
                  <c:v>272621</c:v>
                </c:pt>
                <c:pt idx="8">
                  <c:v>283073</c:v>
                </c:pt>
                <c:pt idx="12">
                  <c:v>2488410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C2-4FFC-A786-DC1BBB126F3C}"/>
            </c:ext>
          </c:extLst>
        </c:ser>
        <c:ser>
          <c:idx val="1"/>
          <c:order val="1"/>
          <c:tx>
            <c:strRef>
              <c:f>'RECAP 9 PREMIERS MOIS 2021-2022'!$B$68:$C$68</c:f>
              <c:strCache>
                <c:ptCount val="2"/>
                <c:pt idx="0">
                  <c:v>2021</c:v>
                </c:pt>
                <c:pt idx="1">
                  <c:v>RENDEMENT CREUSET 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2021-2022'!$D$66:$P$66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2021-2022'!$D$68:$P$68</c:f>
              <c:numCache>
                <c:formatCode>General</c:formatCode>
                <c:ptCount val="13"/>
                <c:pt idx="0">
                  <c:v>72</c:v>
                </c:pt>
                <c:pt idx="1">
                  <c:v>69</c:v>
                </c:pt>
                <c:pt idx="2">
                  <c:v>99</c:v>
                </c:pt>
                <c:pt idx="3">
                  <c:v>78</c:v>
                </c:pt>
                <c:pt idx="4">
                  <c:v>78</c:v>
                </c:pt>
                <c:pt idx="5">
                  <c:v>75</c:v>
                </c:pt>
                <c:pt idx="6">
                  <c:v>77</c:v>
                </c:pt>
                <c:pt idx="7">
                  <c:v>74</c:v>
                </c:pt>
                <c:pt idx="8">
                  <c:v>77</c:v>
                </c:pt>
                <c:pt idx="12" formatCode="0.00">
                  <c:v>77.666666666666671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C2-4FFC-A786-DC1BBB126F3C}"/>
            </c:ext>
          </c:extLst>
        </c:ser>
        <c:ser>
          <c:idx val="2"/>
          <c:order val="2"/>
          <c:tx>
            <c:strRef>
              <c:f>'RECAP 9 PREMIERS MOIS 2021-2022'!$B$69:$C$69</c:f>
              <c:strCache>
                <c:ptCount val="2"/>
                <c:pt idx="0">
                  <c:v>2022</c:v>
                </c:pt>
                <c:pt idx="1">
                  <c:v>QTE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2021-2022'!$D$66:$P$66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2021-2022'!$D$69:$P$69</c:f>
              <c:numCache>
                <c:formatCode>General</c:formatCode>
                <c:ptCount val="13"/>
                <c:pt idx="0">
                  <c:v>317117</c:v>
                </c:pt>
                <c:pt idx="1">
                  <c:v>227124</c:v>
                </c:pt>
                <c:pt idx="2">
                  <c:v>395215</c:v>
                </c:pt>
                <c:pt idx="3">
                  <c:v>436946</c:v>
                </c:pt>
                <c:pt idx="4">
                  <c:v>418580</c:v>
                </c:pt>
                <c:pt idx="5">
                  <c:v>374468</c:v>
                </c:pt>
                <c:pt idx="6">
                  <c:v>224007</c:v>
                </c:pt>
                <c:pt idx="7">
                  <c:v>298156</c:v>
                </c:pt>
                <c:pt idx="8">
                  <c:v>319679</c:v>
                </c:pt>
                <c:pt idx="12">
                  <c:v>3011292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C2-4FFC-A786-DC1BBB126F3C}"/>
            </c:ext>
          </c:extLst>
        </c:ser>
        <c:ser>
          <c:idx val="3"/>
          <c:order val="3"/>
          <c:tx>
            <c:strRef>
              <c:f>'RECAP 9 PREMIERS MOIS 2021-2022'!$B$70:$C$70</c:f>
              <c:strCache>
                <c:ptCount val="2"/>
                <c:pt idx="0">
                  <c:v>2022</c:v>
                </c:pt>
                <c:pt idx="1">
                  <c:v>RENDEMENT CREUSET %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2021-2022'!$D$66:$P$66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2021-2022'!$D$70:$P$70</c:f>
              <c:numCache>
                <c:formatCode>General</c:formatCode>
                <c:ptCount val="13"/>
                <c:pt idx="0">
                  <c:v>77.028999999999996</c:v>
                </c:pt>
                <c:pt idx="1">
                  <c:v>77.295000000000002</c:v>
                </c:pt>
                <c:pt idx="2">
                  <c:v>80.906999999999996</c:v>
                </c:pt>
                <c:pt idx="3">
                  <c:v>82.53</c:v>
                </c:pt>
                <c:pt idx="4">
                  <c:v>82.99</c:v>
                </c:pt>
                <c:pt idx="5">
                  <c:v>83.84</c:v>
                </c:pt>
                <c:pt idx="6">
                  <c:v>81.47</c:v>
                </c:pt>
                <c:pt idx="7">
                  <c:v>79.930000000000007</c:v>
                </c:pt>
                <c:pt idx="8">
                  <c:v>80.28</c:v>
                </c:pt>
                <c:pt idx="12" formatCode="0.00">
                  <c:v>80.696777777777768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C2-4FFC-A786-DC1BBB126F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8143071"/>
        <c:axId val="708129759"/>
      </c:barChart>
      <c:catAx>
        <c:axId val="70814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29759"/>
        <c:crosses val="autoZero"/>
        <c:auto val="1"/>
        <c:lblAlgn val="ctr"/>
        <c:lblOffset val="100"/>
        <c:noMultiLvlLbl val="0"/>
      </c:catAx>
      <c:valAx>
        <c:axId val="70812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GRILLES LES 9 PREMIERS MOIS 2021/2022</a:t>
            </a:r>
          </a:p>
        </c:rich>
      </c:tx>
      <c:layout>
        <c:manualLayout>
          <c:xMode val="edge"/>
          <c:yMode val="edge"/>
          <c:x val="0.45207600866752123"/>
          <c:y val="2.99401197604790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2021-2022'!$C$90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2021-2022'!$D$89:$P$89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2021-2022'!$D$90:$P$90</c:f>
              <c:numCache>
                <c:formatCode>General</c:formatCode>
                <c:ptCount val="13"/>
                <c:pt idx="0">
                  <c:v>2015300</c:v>
                </c:pt>
                <c:pt idx="1">
                  <c:v>1619065</c:v>
                </c:pt>
                <c:pt idx="2">
                  <c:v>2047030</c:v>
                </c:pt>
                <c:pt idx="3">
                  <c:v>2042875</c:v>
                </c:pt>
                <c:pt idx="4">
                  <c:v>1523500</c:v>
                </c:pt>
                <c:pt idx="5">
                  <c:v>1605215</c:v>
                </c:pt>
                <c:pt idx="6">
                  <c:v>1825430</c:v>
                </c:pt>
                <c:pt idx="7">
                  <c:v>1879445</c:v>
                </c:pt>
                <c:pt idx="8">
                  <c:v>1904375</c:v>
                </c:pt>
                <c:pt idx="12">
                  <c:v>16462235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C6-43D5-BD27-89B670E0CB88}"/>
            </c:ext>
          </c:extLst>
        </c:ser>
        <c:ser>
          <c:idx val="1"/>
          <c:order val="1"/>
          <c:tx>
            <c:strRef>
              <c:f>'RECAP 9 PREMIERS MOIS 2021-2022'!$C$91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2021-2022'!$D$89:$P$89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2021-2022'!$D$91:$P$91</c:f>
              <c:numCache>
                <c:formatCode>General</c:formatCode>
                <c:ptCount val="13"/>
                <c:pt idx="0">
                  <c:v>212400</c:v>
                </c:pt>
                <c:pt idx="1">
                  <c:v>1256900</c:v>
                </c:pt>
                <c:pt idx="2">
                  <c:v>2629360</c:v>
                </c:pt>
                <c:pt idx="3">
                  <c:v>2595350</c:v>
                </c:pt>
                <c:pt idx="4">
                  <c:v>3028000</c:v>
                </c:pt>
                <c:pt idx="5">
                  <c:v>1916400</c:v>
                </c:pt>
                <c:pt idx="6">
                  <c:v>974900</c:v>
                </c:pt>
                <c:pt idx="7">
                  <c:v>2252500</c:v>
                </c:pt>
                <c:pt idx="8">
                  <c:v>2210600</c:v>
                </c:pt>
                <c:pt idx="12">
                  <c:v>17076410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C6-43D5-BD27-89B670E0C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8112287"/>
        <c:axId val="708098143"/>
      </c:barChart>
      <c:catAx>
        <c:axId val="7081122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098143"/>
        <c:crosses val="autoZero"/>
        <c:auto val="1"/>
        <c:lblAlgn val="ctr"/>
        <c:lblOffset val="100"/>
        <c:noMultiLvlLbl val="0"/>
      </c:catAx>
      <c:valAx>
        <c:axId val="70809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12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PLAQUES LES 9 PREMIERS MOIS 2021/2022 </a:t>
            </a:r>
          </a:p>
        </c:rich>
      </c:tx>
      <c:layout>
        <c:manualLayout>
          <c:xMode val="edge"/>
          <c:yMode val="edge"/>
          <c:x val="0.34817348796847553"/>
          <c:y val="6.55021834061135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2021-2022'!$C$107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2021-2022'!$D$106:$P$106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2021-2022'!$D$107:$P$107</c:f>
              <c:numCache>
                <c:formatCode>General</c:formatCode>
                <c:ptCount val="13"/>
                <c:pt idx="0">
                  <c:v>1730600</c:v>
                </c:pt>
                <c:pt idx="1">
                  <c:v>1876500</c:v>
                </c:pt>
                <c:pt idx="2">
                  <c:v>2053660</c:v>
                </c:pt>
                <c:pt idx="3">
                  <c:v>1951000</c:v>
                </c:pt>
                <c:pt idx="4">
                  <c:v>1628200</c:v>
                </c:pt>
                <c:pt idx="5">
                  <c:v>1564960</c:v>
                </c:pt>
                <c:pt idx="6">
                  <c:v>1147500</c:v>
                </c:pt>
                <c:pt idx="7">
                  <c:v>1450100</c:v>
                </c:pt>
                <c:pt idx="8">
                  <c:v>1901000</c:v>
                </c:pt>
                <c:pt idx="12">
                  <c:v>15303520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53-4161-AF20-C3A39B54C59F}"/>
            </c:ext>
          </c:extLst>
        </c:ser>
        <c:ser>
          <c:idx val="1"/>
          <c:order val="1"/>
          <c:tx>
            <c:strRef>
              <c:f>'RECAP 9 PREMIERS MOIS 2021-2022'!$C$108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2021-2022'!$D$106:$P$106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2021-2022'!$D$108:$P$108</c:f>
              <c:numCache>
                <c:formatCode>General</c:formatCode>
                <c:ptCount val="13"/>
                <c:pt idx="0">
                  <c:v>1904800</c:v>
                </c:pt>
                <c:pt idx="1">
                  <c:v>1434500</c:v>
                </c:pt>
                <c:pt idx="2">
                  <c:v>2234200</c:v>
                </c:pt>
                <c:pt idx="3">
                  <c:v>2706700</c:v>
                </c:pt>
                <c:pt idx="4">
                  <c:v>1953700</c:v>
                </c:pt>
                <c:pt idx="5">
                  <c:v>1962460</c:v>
                </c:pt>
                <c:pt idx="6">
                  <c:v>1705210</c:v>
                </c:pt>
                <c:pt idx="7">
                  <c:v>2593600</c:v>
                </c:pt>
                <c:pt idx="8">
                  <c:v>2127800</c:v>
                </c:pt>
                <c:pt idx="12">
                  <c:v>18622970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53-4161-AF20-C3A39B54C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8138495"/>
        <c:axId val="708132255"/>
      </c:barChart>
      <c:catAx>
        <c:axId val="708138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32255"/>
        <c:crosses val="autoZero"/>
        <c:auto val="1"/>
        <c:lblAlgn val="ctr"/>
        <c:lblOffset val="100"/>
        <c:noMultiLvlLbl val="0"/>
      </c:catAx>
      <c:valAx>
        <c:axId val="708132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384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ASSEMBLAGE LES 9 PREMIERS MOIS 2021/2022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2021-2022'!$C$127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2021-2022'!$D$126:$P$126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2021-2022'!$D$127:$P$127</c:f>
              <c:numCache>
                <c:formatCode>General</c:formatCode>
                <c:ptCount val="13"/>
                <c:pt idx="0">
                  <c:v>29074</c:v>
                </c:pt>
                <c:pt idx="1">
                  <c:v>29456</c:v>
                </c:pt>
                <c:pt idx="2">
                  <c:v>29330</c:v>
                </c:pt>
                <c:pt idx="3">
                  <c:v>29100</c:v>
                </c:pt>
                <c:pt idx="4">
                  <c:v>22512</c:v>
                </c:pt>
                <c:pt idx="5">
                  <c:v>23575</c:v>
                </c:pt>
                <c:pt idx="6">
                  <c:v>12024</c:v>
                </c:pt>
                <c:pt idx="7">
                  <c:v>28384</c:v>
                </c:pt>
                <c:pt idx="8">
                  <c:v>23525</c:v>
                </c:pt>
                <c:pt idx="12">
                  <c:v>226980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37-485D-A36D-2BB4DFBFCDBA}"/>
            </c:ext>
          </c:extLst>
        </c:ser>
        <c:ser>
          <c:idx val="1"/>
          <c:order val="1"/>
          <c:tx>
            <c:strRef>
              <c:f>'RECAP 9 PREMIERS MOIS 2021-2022'!$C$128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2021-2022'!$D$126:$P$126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2021-2022'!$D$128:$P$128</c:f>
              <c:numCache>
                <c:formatCode>General</c:formatCode>
                <c:ptCount val="13"/>
                <c:pt idx="0">
                  <c:v>25793</c:v>
                </c:pt>
                <c:pt idx="1">
                  <c:v>19018</c:v>
                </c:pt>
                <c:pt idx="2">
                  <c:v>29007</c:v>
                </c:pt>
                <c:pt idx="3">
                  <c:v>29021</c:v>
                </c:pt>
                <c:pt idx="4">
                  <c:v>23843</c:v>
                </c:pt>
                <c:pt idx="5">
                  <c:v>12454</c:v>
                </c:pt>
                <c:pt idx="6">
                  <c:v>19344</c:v>
                </c:pt>
                <c:pt idx="7">
                  <c:v>30463</c:v>
                </c:pt>
                <c:pt idx="8">
                  <c:v>28777</c:v>
                </c:pt>
                <c:pt idx="12">
                  <c:v>217720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37-485D-A36D-2BB4DFBFCD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8114367"/>
        <c:axId val="708115199"/>
      </c:barChart>
      <c:catAx>
        <c:axId val="708114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15199"/>
        <c:crosses val="autoZero"/>
        <c:auto val="1"/>
        <c:lblAlgn val="ctr"/>
        <c:lblOffset val="100"/>
        <c:noMultiLvlLbl val="0"/>
      </c:catAx>
      <c:valAx>
        <c:axId val="708115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8114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RECAP PROD FORMATION &amp; FINITION LES 9 PREMIERS MOIS 2021/2022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9 PREMIERS MOIS 2021-2022'!$C$147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2021-2022'!$D$146:$P$146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2021-2022'!$D$147:$P$147</c:f>
              <c:numCache>
                <c:formatCode>General</c:formatCode>
                <c:ptCount val="13"/>
                <c:pt idx="0">
                  <c:v>19753</c:v>
                </c:pt>
                <c:pt idx="1">
                  <c:v>23605</c:v>
                </c:pt>
                <c:pt idx="2">
                  <c:v>15269</c:v>
                </c:pt>
                <c:pt idx="3">
                  <c:v>21204</c:v>
                </c:pt>
                <c:pt idx="4">
                  <c:v>15932</c:v>
                </c:pt>
                <c:pt idx="5">
                  <c:v>24095</c:v>
                </c:pt>
                <c:pt idx="6">
                  <c:v>20292</c:v>
                </c:pt>
                <c:pt idx="7">
                  <c:v>32558</c:v>
                </c:pt>
                <c:pt idx="8">
                  <c:v>31620</c:v>
                </c:pt>
                <c:pt idx="12">
                  <c:v>204328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FE-494A-BD54-B413D71EF08F}"/>
            </c:ext>
          </c:extLst>
        </c:ser>
        <c:ser>
          <c:idx val="1"/>
          <c:order val="1"/>
          <c:tx>
            <c:strRef>
              <c:f>'RECAP 9 PREMIERS MOIS 2021-2022'!$C$148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9 PREMIERS MOIS 2021-2022'!$D$146:$P$146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CUMUL</c:v>
                </c:pt>
              </c:strCache>
            </c:strRef>
          </c:cat>
          <c:val>
            <c:numRef>
              <c:f>'RECAP 9 PREMIERS MOIS 2021-2022'!$D$148:$P$148</c:f>
              <c:numCache>
                <c:formatCode>General</c:formatCode>
                <c:ptCount val="13"/>
                <c:pt idx="0">
                  <c:v>25060</c:v>
                </c:pt>
                <c:pt idx="1">
                  <c:v>13755</c:v>
                </c:pt>
                <c:pt idx="2">
                  <c:v>19627</c:v>
                </c:pt>
                <c:pt idx="3">
                  <c:v>14357</c:v>
                </c:pt>
                <c:pt idx="4">
                  <c:v>10045</c:v>
                </c:pt>
                <c:pt idx="5">
                  <c:v>21689</c:v>
                </c:pt>
                <c:pt idx="6">
                  <c:v>32540</c:v>
                </c:pt>
                <c:pt idx="7">
                  <c:v>35015</c:v>
                </c:pt>
                <c:pt idx="8">
                  <c:v>35496</c:v>
                </c:pt>
                <c:pt idx="12">
                  <c:v>207584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FE-494A-BD54-B413D71EF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91455"/>
        <c:axId val="40693951"/>
      </c:barChart>
      <c:catAx>
        <c:axId val="40691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93951"/>
        <c:crosses val="autoZero"/>
        <c:auto val="1"/>
        <c:lblAlgn val="ctr"/>
        <c:lblOffset val="100"/>
        <c:noMultiLvlLbl val="0"/>
      </c:catAx>
      <c:valAx>
        <c:axId val="40693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91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691515</xdr:colOff>
      <xdr:row>1</xdr:row>
      <xdr:rowOff>99060</xdr:rowOff>
    </xdr:from>
    <xdr:to>
      <xdr:col>14</xdr:col>
      <xdr:colOff>729615</xdr:colOff>
      <xdr:row>16</xdr:row>
      <xdr:rowOff>34290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708660</xdr:colOff>
      <xdr:row>20</xdr:row>
      <xdr:rowOff>70485</xdr:rowOff>
    </xdr:from>
    <xdr:to>
      <xdr:col>15</xdr:col>
      <xdr:colOff>777240</xdr:colOff>
      <xdr:row>34</xdr:row>
      <xdr:rowOff>59056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769620</xdr:colOff>
      <xdr:row>44</xdr:row>
      <xdr:rowOff>152400</xdr:rowOff>
    </xdr:from>
    <xdr:to>
      <xdr:col>15</xdr:col>
      <xdr:colOff>853440</xdr:colOff>
      <xdr:row>59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0356898-7858-82E0-A77A-F9142DB385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70</xdr:row>
      <xdr:rowOff>175260</xdr:rowOff>
    </xdr:from>
    <xdr:to>
      <xdr:col>17</xdr:col>
      <xdr:colOff>289560</xdr:colOff>
      <xdr:row>84</xdr:row>
      <xdr:rowOff>160020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A836554-79A5-E37C-043D-7306D41805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22860</xdr:colOff>
      <xdr:row>92</xdr:row>
      <xdr:rowOff>15240</xdr:rowOff>
    </xdr:from>
    <xdr:to>
      <xdr:col>17</xdr:col>
      <xdr:colOff>266700</xdr:colOff>
      <xdr:row>101</xdr:row>
      <xdr:rowOff>114300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4F4BD09-BFC9-14C0-8347-13E3E31C9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76200</xdr:colOff>
      <xdr:row>109</xdr:row>
      <xdr:rowOff>0</xdr:rowOff>
    </xdr:from>
    <xdr:to>
      <xdr:col>16</xdr:col>
      <xdr:colOff>426720</xdr:colOff>
      <xdr:row>122</xdr:row>
      <xdr:rowOff>76200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B04B31D-84BA-E25F-66E3-92508129D3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0</xdr:colOff>
      <xdr:row>128</xdr:row>
      <xdr:rowOff>121920</xdr:rowOff>
    </xdr:from>
    <xdr:to>
      <xdr:col>16</xdr:col>
      <xdr:colOff>76200</xdr:colOff>
      <xdr:row>139</xdr:row>
      <xdr:rowOff>175260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3099FE1-28DD-3DCC-B92E-4534300A0A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opLeftCell="A22" workbookViewId="0">
      <selection sqref="A1:K15"/>
    </sheetView>
  </sheetViews>
  <sheetFormatPr baseColWidth="10" defaultColWidth="12.6640625" defaultRowHeight="45" customHeight="1" x14ac:dyDescent="0.3"/>
  <cols>
    <col min="10" max="10" width="14.44140625" bestFit="1" customWidth="1"/>
  </cols>
  <sheetData>
    <row r="1" spans="1:11" ht="55.5" customHeight="1" thickBot="1" x14ac:dyDescent="0.35">
      <c r="C1" s="94" t="s">
        <v>46</v>
      </c>
      <c r="D1" s="95"/>
      <c r="E1" s="96"/>
      <c r="F1" s="95"/>
      <c r="G1" s="95"/>
      <c r="H1" s="95"/>
      <c r="I1" s="95"/>
      <c r="J1" s="95"/>
      <c r="K1" s="97"/>
    </row>
    <row r="2" spans="1:11" ht="45" customHeight="1" thickBot="1" x14ac:dyDescent="0.35">
      <c r="C2" s="11" t="s">
        <v>32</v>
      </c>
      <c r="D2" s="34" t="s">
        <v>33</v>
      </c>
      <c r="E2" s="40" t="s">
        <v>44</v>
      </c>
      <c r="F2" s="13" t="s">
        <v>0</v>
      </c>
      <c r="G2" s="11" t="s">
        <v>34</v>
      </c>
      <c r="H2" s="13" t="s">
        <v>35</v>
      </c>
      <c r="I2" s="11" t="s">
        <v>36</v>
      </c>
      <c r="J2" s="11" t="s">
        <v>37</v>
      </c>
      <c r="K2" s="14" t="s">
        <v>38</v>
      </c>
    </row>
    <row r="3" spans="1:11" ht="45" customHeight="1" thickBot="1" x14ac:dyDescent="0.35">
      <c r="A3" s="92">
        <v>44197</v>
      </c>
      <c r="B3" s="93"/>
      <c r="C3" s="42">
        <v>144.1</v>
      </c>
      <c r="D3" s="43">
        <v>145.30000000000001</v>
      </c>
      <c r="E3" s="44">
        <v>2015300</v>
      </c>
      <c r="F3" s="45">
        <v>99500</v>
      </c>
      <c r="G3" s="42">
        <v>11100</v>
      </c>
      <c r="H3" s="45">
        <v>169974</v>
      </c>
      <c r="I3" s="42">
        <v>5136</v>
      </c>
      <c r="J3" s="48">
        <v>1730600</v>
      </c>
      <c r="K3" s="46">
        <v>141500</v>
      </c>
    </row>
    <row r="4" spans="1:11" ht="45" customHeight="1" thickBot="1" x14ac:dyDescent="0.35">
      <c r="A4" s="92">
        <v>44228</v>
      </c>
      <c r="B4" s="93"/>
      <c r="C4" s="42">
        <v>113.9</v>
      </c>
      <c r="D4" s="43">
        <v>116.9</v>
      </c>
      <c r="E4" s="44">
        <f>116.9*13850</f>
        <v>1619065</v>
      </c>
      <c r="F4" s="45">
        <v>101200</v>
      </c>
      <c r="G4" s="42">
        <v>7300</v>
      </c>
      <c r="H4" s="45">
        <v>139158</v>
      </c>
      <c r="I4" s="42">
        <v>8723</v>
      </c>
      <c r="J4" s="48">
        <v>1876500</v>
      </c>
      <c r="K4" s="46">
        <v>19600</v>
      </c>
    </row>
    <row r="5" spans="1:11" ht="45" customHeight="1" thickBot="1" x14ac:dyDescent="0.35">
      <c r="A5" s="92">
        <v>44256</v>
      </c>
      <c r="B5" s="93"/>
      <c r="C5" s="42">
        <v>142.30000000000001</v>
      </c>
      <c r="D5" s="43">
        <v>147.80000000000001</v>
      </c>
      <c r="E5" s="44">
        <f t="shared" ref="E5:E12" si="0">+D5*13850</f>
        <v>2047030.0000000002</v>
      </c>
      <c r="F5" s="45">
        <v>125000</v>
      </c>
      <c r="G5" s="42">
        <v>3150</v>
      </c>
      <c r="H5" s="45">
        <v>147700</v>
      </c>
      <c r="I5" s="42">
        <v>1720</v>
      </c>
      <c r="J5" s="48">
        <v>2053660</v>
      </c>
      <c r="K5" s="46">
        <v>84300</v>
      </c>
    </row>
    <row r="6" spans="1:11" ht="45" customHeight="1" thickBot="1" x14ac:dyDescent="0.35">
      <c r="A6" s="92">
        <v>44287</v>
      </c>
      <c r="B6" s="93"/>
      <c r="C6" s="42">
        <v>146.5</v>
      </c>
      <c r="D6" s="43">
        <v>147.5</v>
      </c>
      <c r="E6" s="44">
        <f t="shared" si="0"/>
        <v>2042875</v>
      </c>
      <c r="F6" s="45">
        <v>57900</v>
      </c>
      <c r="G6" s="42">
        <v>6219</v>
      </c>
      <c r="H6" s="45">
        <v>176334</v>
      </c>
      <c r="I6" s="42">
        <v>5910</v>
      </c>
      <c r="J6" s="48">
        <v>1951000</v>
      </c>
      <c r="K6" s="46">
        <v>56850</v>
      </c>
    </row>
    <row r="7" spans="1:11" ht="45" customHeight="1" thickBot="1" x14ac:dyDescent="0.35">
      <c r="A7" s="92">
        <v>44317</v>
      </c>
      <c r="B7" s="93"/>
      <c r="C7" s="42">
        <v>106.5</v>
      </c>
      <c r="D7" s="43">
        <v>110</v>
      </c>
      <c r="E7" s="44">
        <f t="shared" si="0"/>
        <v>1523500</v>
      </c>
      <c r="F7" s="45">
        <v>91000</v>
      </c>
      <c r="G7" s="42">
        <v>5707</v>
      </c>
      <c r="H7" s="45">
        <v>131199</v>
      </c>
      <c r="I7" s="42">
        <v>6771</v>
      </c>
      <c r="J7" s="48">
        <v>1628200</v>
      </c>
      <c r="K7" s="46">
        <v>43050</v>
      </c>
    </row>
    <row r="8" spans="1:11" ht="45" customHeight="1" thickBot="1" x14ac:dyDescent="0.35">
      <c r="A8" s="92">
        <v>44348</v>
      </c>
      <c r="B8" s="93"/>
      <c r="C8" s="42">
        <v>114.9</v>
      </c>
      <c r="D8" s="43">
        <v>115.9</v>
      </c>
      <c r="E8" s="44">
        <f t="shared" si="0"/>
        <v>1605215</v>
      </c>
      <c r="F8" s="45">
        <v>0</v>
      </c>
      <c r="G8" s="42">
        <v>0</v>
      </c>
      <c r="H8" s="45">
        <v>160870</v>
      </c>
      <c r="I8" s="42">
        <v>1763</v>
      </c>
      <c r="J8" s="48">
        <v>1564960</v>
      </c>
      <c r="K8" s="46">
        <v>135650</v>
      </c>
    </row>
    <row r="9" spans="1:11" ht="45" customHeight="1" thickBot="1" x14ac:dyDescent="0.35">
      <c r="A9" s="92">
        <v>44378</v>
      </c>
      <c r="B9" s="93"/>
      <c r="C9" s="42">
        <v>130</v>
      </c>
      <c r="D9" s="43">
        <v>131.80000000000001</v>
      </c>
      <c r="E9" s="44">
        <f t="shared" si="0"/>
        <v>1825430.0000000002</v>
      </c>
      <c r="F9" s="45">
        <v>0</v>
      </c>
      <c r="G9" s="42">
        <v>0</v>
      </c>
      <c r="H9" s="45">
        <v>94915</v>
      </c>
      <c r="I9" s="42">
        <v>580</v>
      </c>
      <c r="J9" s="48">
        <v>1147500</v>
      </c>
      <c r="K9" s="46">
        <v>0</v>
      </c>
    </row>
    <row r="10" spans="1:11" ht="45" customHeight="1" thickBot="1" x14ac:dyDescent="0.35">
      <c r="A10" s="92">
        <v>44409</v>
      </c>
      <c r="B10" s="93"/>
      <c r="C10" s="42">
        <v>139.6</v>
      </c>
      <c r="D10" s="43">
        <v>135.69999999999999</v>
      </c>
      <c r="E10" s="44">
        <f t="shared" si="0"/>
        <v>1879444.9999999998</v>
      </c>
      <c r="F10" s="45">
        <v>0</v>
      </c>
      <c r="G10" s="42">
        <v>0</v>
      </c>
      <c r="H10" s="45">
        <v>137450</v>
      </c>
      <c r="I10" s="42">
        <v>1821</v>
      </c>
      <c r="J10" s="48">
        <v>1450100</v>
      </c>
      <c r="K10" s="46">
        <v>0</v>
      </c>
    </row>
    <row r="11" spans="1:11" ht="45" customHeight="1" thickBot="1" x14ac:dyDescent="0.35">
      <c r="A11" s="92">
        <v>44440</v>
      </c>
      <c r="B11" s="93"/>
      <c r="C11" s="42">
        <v>130.6</v>
      </c>
      <c r="D11" s="43">
        <v>137.5</v>
      </c>
      <c r="E11" s="44">
        <f t="shared" si="0"/>
        <v>1904375</v>
      </c>
      <c r="F11" s="45">
        <v>23500</v>
      </c>
      <c r="G11" s="42">
        <v>0</v>
      </c>
      <c r="H11" s="45">
        <v>120830</v>
      </c>
      <c r="I11" s="42">
        <v>0</v>
      </c>
      <c r="J11" s="48">
        <v>1901000</v>
      </c>
      <c r="K11" s="46">
        <v>0</v>
      </c>
    </row>
    <row r="12" spans="1:11" ht="45" customHeight="1" thickBot="1" x14ac:dyDescent="0.35">
      <c r="A12" s="92">
        <v>44470</v>
      </c>
      <c r="B12" s="93"/>
      <c r="C12" s="42">
        <v>121.6</v>
      </c>
      <c r="D12" s="43">
        <v>119.8</v>
      </c>
      <c r="E12" s="44">
        <f t="shared" si="0"/>
        <v>1659230</v>
      </c>
      <c r="F12" s="45">
        <v>42650</v>
      </c>
      <c r="G12" s="42">
        <v>3952</v>
      </c>
      <c r="H12" s="45">
        <v>186045</v>
      </c>
      <c r="I12" s="42">
        <v>7207</v>
      </c>
      <c r="J12" s="48">
        <v>1901100</v>
      </c>
      <c r="K12" s="46">
        <v>40700</v>
      </c>
    </row>
    <row r="13" spans="1:11" ht="45" customHeight="1" thickBot="1" x14ac:dyDescent="0.35">
      <c r="A13" s="92">
        <v>44501</v>
      </c>
      <c r="B13" s="93"/>
      <c r="C13" s="42">
        <v>133.69999999999999</v>
      </c>
      <c r="D13" s="43">
        <v>135.9</v>
      </c>
      <c r="E13" s="44">
        <v>1877900</v>
      </c>
      <c r="F13" s="45">
        <v>19200</v>
      </c>
      <c r="G13" s="42">
        <v>4650</v>
      </c>
      <c r="H13" s="45">
        <v>155995</v>
      </c>
      <c r="I13" s="42">
        <v>7661</v>
      </c>
      <c r="J13" s="48">
        <v>1734800</v>
      </c>
      <c r="K13" s="46">
        <v>20100</v>
      </c>
    </row>
    <row r="14" spans="1:11" ht="45" customHeight="1" thickBot="1" x14ac:dyDescent="0.35">
      <c r="A14" s="92">
        <v>44531</v>
      </c>
      <c r="B14" s="93"/>
      <c r="C14" s="42">
        <v>149.4</v>
      </c>
      <c r="D14" s="43">
        <v>146.4</v>
      </c>
      <c r="E14" s="44">
        <v>2018500</v>
      </c>
      <c r="F14" s="45">
        <v>70000</v>
      </c>
      <c r="G14" s="42">
        <v>1000</v>
      </c>
      <c r="H14" s="45">
        <v>175578</v>
      </c>
      <c r="I14" s="42">
        <v>1147</v>
      </c>
      <c r="J14" s="48">
        <v>2094700</v>
      </c>
      <c r="K14" s="46">
        <v>28300</v>
      </c>
    </row>
    <row r="15" spans="1:11" ht="45" customHeight="1" thickBot="1" x14ac:dyDescent="0.35">
      <c r="A15" s="47" t="s">
        <v>45</v>
      </c>
      <c r="B15" s="32"/>
      <c r="C15" s="27"/>
      <c r="D15" s="35"/>
      <c r="E15" s="40"/>
      <c r="F15" s="28"/>
      <c r="G15" s="27"/>
      <c r="H15" s="28"/>
      <c r="I15" s="27"/>
      <c r="J15" s="11"/>
      <c r="K15" s="14"/>
    </row>
    <row r="16" spans="1:11" ht="45" customHeight="1" thickBot="1" x14ac:dyDescent="0.35">
      <c r="A16" s="92">
        <v>43891</v>
      </c>
      <c r="B16" s="93"/>
      <c r="C16" s="27"/>
      <c r="D16" s="35"/>
      <c r="E16" s="40"/>
      <c r="F16" s="28"/>
      <c r="G16" s="27"/>
      <c r="H16" s="28"/>
      <c r="I16" s="27"/>
      <c r="J16" s="11"/>
      <c r="K16" s="14"/>
    </row>
    <row r="17" spans="1:11" ht="45" customHeight="1" thickBot="1" x14ac:dyDescent="0.35">
      <c r="A17" s="92">
        <v>43922</v>
      </c>
      <c r="B17" s="93"/>
      <c r="C17" s="27"/>
      <c r="D17" s="35">
        <v>59.1</v>
      </c>
      <c r="E17" s="40"/>
      <c r="F17" s="28"/>
      <c r="G17" s="27"/>
      <c r="H17" s="28">
        <v>100318</v>
      </c>
      <c r="I17" s="27"/>
      <c r="J17" s="11">
        <v>1127900</v>
      </c>
      <c r="K17" s="14"/>
    </row>
    <row r="18" spans="1:11" ht="45" customHeight="1" thickBot="1" x14ac:dyDescent="0.35">
      <c r="A18" s="92">
        <v>43952</v>
      </c>
      <c r="B18" s="93"/>
      <c r="C18" s="27"/>
      <c r="D18" s="35"/>
      <c r="E18" s="40"/>
      <c r="F18" s="28"/>
      <c r="G18" s="27"/>
      <c r="H18" s="28"/>
      <c r="I18" s="27"/>
      <c r="J18" s="11"/>
      <c r="K18" s="14"/>
    </row>
    <row r="19" spans="1:11" ht="45" customHeight="1" thickBot="1" x14ac:dyDescent="0.35">
      <c r="A19" s="92">
        <v>43983</v>
      </c>
      <c r="B19" s="93"/>
      <c r="C19" s="27"/>
      <c r="D19" s="35"/>
      <c r="E19" s="40"/>
      <c r="F19" s="28"/>
      <c r="G19" s="27"/>
      <c r="H19" s="28"/>
      <c r="I19" s="27"/>
      <c r="J19" s="11"/>
      <c r="K19" s="14"/>
    </row>
    <row r="20" spans="1:11" ht="45" customHeight="1" thickBot="1" x14ac:dyDescent="0.35">
      <c r="A20" s="92">
        <v>44013</v>
      </c>
      <c r="B20" s="93"/>
      <c r="C20" s="27">
        <v>125.8</v>
      </c>
      <c r="D20" s="35">
        <v>91.3</v>
      </c>
      <c r="E20" s="40"/>
      <c r="F20" s="28">
        <v>106000</v>
      </c>
      <c r="G20" s="27">
        <v>425</v>
      </c>
      <c r="H20" s="28">
        <v>106861</v>
      </c>
      <c r="I20" s="27">
        <v>7135</v>
      </c>
      <c r="J20" s="11">
        <v>1202300</v>
      </c>
      <c r="K20" s="14">
        <v>16739</v>
      </c>
    </row>
    <row r="21" spans="1:11" ht="45" customHeight="1" thickBot="1" x14ac:dyDescent="0.35">
      <c r="A21" s="92">
        <v>44044</v>
      </c>
      <c r="B21" s="93"/>
      <c r="C21" s="27"/>
      <c r="D21" s="35"/>
      <c r="E21" s="40"/>
      <c r="F21" s="28"/>
      <c r="G21" s="27"/>
      <c r="H21" s="28"/>
      <c r="I21" s="27"/>
      <c r="J21" s="11"/>
      <c r="K21" s="14"/>
    </row>
    <row r="22" spans="1:11" ht="45" customHeight="1" thickBot="1" x14ac:dyDescent="0.35">
      <c r="A22" s="92">
        <v>44075</v>
      </c>
      <c r="B22" s="93"/>
      <c r="C22" s="27"/>
      <c r="D22" s="35"/>
      <c r="E22" s="40"/>
      <c r="F22" s="28"/>
      <c r="G22" s="27"/>
      <c r="H22" s="28"/>
      <c r="I22" s="27"/>
      <c r="J22" s="11"/>
      <c r="K22" s="14"/>
    </row>
    <row r="23" spans="1:11" ht="45" customHeight="1" thickBot="1" x14ac:dyDescent="0.35">
      <c r="A23" s="98">
        <v>44531</v>
      </c>
      <c r="B23" s="99"/>
      <c r="C23" s="18">
        <v>123.8</v>
      </c>
      <c r="D23" s="36">
        <v>122.23</v>
      </c>
      <c r="E23" s="41"/>
      <c r="F23" s="38">
        <v>99400</v>
      </c>
      <c r="G23" s="18">
        <v>7438</v>
      </c>
      <c r="H23" s="19">
        <v>175100</v>
      </c>
      <c r="I23" s="18">
        <v>5334</v>
      </c>
      <c r="J23" s="15">
        <v>1886800</v>
      </c>
      <c r="K23" s="16">
        <v>46400</v>
      </c>
    </row>
    <row r="24" spans="1:11" ht="45" customHeight="1" thickBot="1" x14ac:dyDescent="0.35">
      <c r="A24" s="30"/>
      <c r="B24" s="29"/>
      <c r="C24" s="20"/>
      <c r="D24" s="37"/>
      <c r="E24" s="41"/>
      <c r="F24" s="39"/>
      <c r="G24" s="20"/>
      <c r="H24" s="21"/>
      <c r="I24" s="20"/>
      <c r="J24" s="31">
        <v>1933200</v>
      </c>
      <c r="K24" s="22"/>
    </row>
    <row r="25" spans="1:11" ht="45" customHeight="1" x14ac:dyDescent="0.3">
      <c r="A25" s="23">
        <v>44105</v>
      </c>
      <c r="C25" s="17">
        <v>136.30000000000001</v>
      </c>
      <c r="D25" s="17">
        <v>131.23999999999998</v>
      </c>
      <c r="E25" s="17"/>
      <c r="F25" s="17">
        <v>186100</v>
      </c>
      <c r="G25" s="17">
        <v>9907</v>
      </c>
      <c r="H25" s="17">
        <v>178560.41666666672</v>
      </c>
      <c r="I25" s="17">
        <v>6360</v>
      </c>
      <c r="J25" s="17">
        <v>1661400</v>
      </c>
      <c r="K25" s="17">
        <v>192400</v>
      </c>
    </row>
    <row r="27" spans="1:11" ht="45" customHeight="1" x14ac:dyDescent="0.3">
      <c r="J27">
        <v>1853800</v>
      </c>
    </row>
    <row r="28" spans="1:11" ht="45" customHeight="1" x14ac:dyDescent="0.3">
      <c r="A28" t="s">
        <v>39</v>
      </c>
    </row>
    <row r="29" spans="1:11" ht="45" customHeight="1" x14ac:dyDescent="0.3">
      <c r="A29" t="s">
        <v>39</v>
      </c>
      <c r="C29">
        <v>125.79999999999998</v>
      </c>
      <c r="D29">
        <v>91.300000000000011</v>
      </c>
      <c r="F29">
        <v>106000</v>
      </c>
      <c r="G29">
        <v>425</v>
      </c>
      <c r="H29">
        <v>106861.45833333334</v>
      </c>
      <c r="I29">
        <v>7135</v>
      </c>
      <c r="J29">
        <v>1202300</v>
      </c>
      <c r="K29">
        <v>16769</v>
      </c>
    </row>
    <row r="31" spans="1:11" ht="45" customHeight="1" thickBot="1" x14ac:dyDescent="0.35">
      <c r="A31" t="s">
        <v>40</v>
      </c>
    </row>
    <row r="32" spans="1:11" ht="45" customHeight="1" thickBot="1" x14ac:dyDescent="0.35">
      <c r="C32" s="26">
        <v>76.699999999999989</v>
      </c>
      <c r="D32" s="24">
        <v>86.52</v>
      </c>
      <c r="E32" s="24"/>
      <c r="F32" s="24">
        <v>163100</v>
      </c>
      <c r="G32" s="24">
        <v>8270</v>
      </c>
      <c r="H32" s="25">
        <v>127242.88949275363</v>
      </c>
      <c r="I32" s="24">
        <v>10728</v>
      </c>
      <c r="J32" s="24">
        <v>1202800</v>
      </c>
      <c r="K32" s="24">
        <v>45214</v>
      </c>
    </row>
    <row r="33" spans="1:11" ht="45" customHeight="1" thickBot="1" x14ac:dyDescent="0.35"/>
    <row r="34" spans="1:11" ht="45" customHeight="1" thickBot="1" x14ac:dyDescent="0.35">
      <c r="C34" s="11" t="s">
        <v>32</v>
      </c>
      <c r="D34" s="12" t="s">
        <v>33</v>
      </c>
      <c r="E34" s="33"/>
      <c r="F34" s="13" t="s">
        <v>0</v>
      </c>
      <c r="G34" s="11" t="s">
        <v>34</v>
      </c>
      <c r="H34" s="13" t="s">
        <v>35</v>
      </c>
      <c r="I34" s="11" t="s">
        <v>36</v>
      </c>
      <c r="J34" s="11" t="s">
        <v>41</v>
      </c>
      <c r="K34" s="14" t="s">
        <v>42</v>
      </c>
    </row>
    <row r="35" spans="1:11" ht="45" customHeight="1" x14ac:dyDescent="0.3">
      <c r="A35" t="s">
        <v>43</v>
      </c>
    </row>
    <row r="36" spans="1:11" ht="45" customHeight="1" x14ac:dyDescent="0.3">
      <c r="C36">
        <v>78.3</v>
      </c>
      <c r="D36">
        <v>71.400000000000006</v>
      </c>
      <c r="F36">
        <v>72000</v>
      </c>
      <c r="G36">
        <v>19832</v>
      </c>
      <c r="H36">
        <v>94266.666666666672</v>
      </c>
      <c r="I36">
        <v>17606</v>
      </c>
      <c r="J36">
        <v>1091200</v>
      </c>
      <c r="K36">
        <v>2250</v>
      </c>
    </row>
  </sheetData>
  <mergeCells count="21">
    <mergeCell ref="C1:K1"/>
    <mergeCell ref="A23:B23"/>
    <mergeCell ref="A3:B3"/>
    <mergeCell ref="A4:B4"/>
    <mergeCell ref="A16:B16"/>
    <mergeCell ref="A17:B17"/>
    <mergeCell ref="A18:B18"/>
    <mergeCell ref="A19:B19"/>
    <mergeCell ref="A20:B20"/>
    <mergeCell ref="A21:B21"/>
    <mergeCell ref="A22:B22"/>
    <mergeCell ref="A5:B5"/>
    <mergeCell ref="A6:B6"/>
    <mergeCell ref="A7:B7"/>
    <mergeCell ref="A8:B8"/>
    <mergeCell ref="A14:B14"/>
    <mergeCell ref="A9:B9"/>
    <mergeCell ref="A10:B10"/>
    <mergeCell ref="A11:B11"/>
    <mergeCell ref="A12:B12"/>
    <mergeCell ref="A13:B13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T30"/>
  <sheetViews>
    <sheetView topLeftCell="A10" workbookViewId="0">
      <selection activeCell="G28" sqref="G28"/>
    </sheetView>
  </sheetViews>
  <sheetFormatPr baseColWidth="10" defaultColWidth="8.6640625" defaultRowHeight="14.4" x14ac:dyDescent="0.3"/>
  <cols>
    <col min="2" max="2" width="1.88671875" customWidth="1"/>
    <col min="3" max="3" width="17.6640625" customWidth="1"/>
    <col min="4" max="4" width="17" customWidth="1"/>
    <col min="6" max="6" width="10.44140625" customWidth="1"/>
  </cols>
  <sheetData>
    <row r="3" spans="1:20" x14ac:dyDescent="0.3">
      <c r="A3" s="1"/>
      <c r="B3" s="3" t="s">
        <v>1</v>
      </c>
      <c r="C3" s="3" t="s">
        <v>8</v>
      </c>
      <c r="D3" s="3" t="s">
        <v>9</v>
      </c>
      <c r="E3" s="3" t="s">
        <v>10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16</v>
      </c>
      <c r="K3" s="3" t="s">
        <v>17</v>
      </c>
      <c r="L3" s="3" t="s">
        <v>18</v>
      </c>
      <c r="M3" s="4" t="s">
        <v>2</v>
      </c>
      <c r="N3" s="4" t="s">
        <v>3</v>
      </c>
      <c r="O3" s="4" t="s">
        <v>4</v>
      </c>
      <c r="P3" s="4" t="s">
        <v>5</v>
      </c>
      <c r="Q3" s="4" t="s">
        <v>6</v>
      </c>
      <c r="R3" s="4" t="s">
        <v>7</v>
      </c>
      <c r="S3" s="4" t="s">
        <v>14</v>
      </c>
      <c r="T3" s="4" t="s">
        <v>15</v>
      </c>
    </row>
    <row r="4" spans="1:20" x14ac:dyDescent="0.3">
      <c r="A4" s="1"/>
      <c r="B4" s="3" t="s">
        <v>11</v>
      </c>
      <c r="C4" s="3">
        <v>0.108</v>
      </c>
      <c r="D4" s="3">
        <v>0.10299999999999999</v>
      </c>
      <c r="E4" s="3">
        <v>9.2999999999999999E-2</v>
      </c>
      <c r="F4" s="3">
        <v>7.5999999999999998E-2</v>
      </c>
      <c r="G4" s="3">
        <v>7.1999999999999995E-2</v>
      </c>
      <c r="H4" s="3">
        <v>7.1999999999999995E-2</v>
      </c>
      <c r="I4" s="3">
        <v>7.1999999999999995E-2</v>
      </c>
      <c r="J4" s="3">
        <v>7.1999999999999995E-2</v>
      </c>
      <c r="K4" s="3"/>
      <c r="L4" s="3">
        <v>7.1999999999999995E-2</v>
      </c>
      <c r="M4" s="3">
        <v>0.106</v>
      </c>
      <c r="N4" s="3">
        <v>9.6000000000000002E-2</v>
      </c>
      <c r="O4" s="3">
        <v>0.08</v>
      </c>
      <c r="P4" s="3">
        <v>9.6000000000000002E-2</v>
      </c>
      <c r="Q4" s="3">
        <v>7.0000000000000007E-2</v>
      </c>
      <c r="R4" s="3">
        <v>7.4999999999999997E-2</v>
      </c>
      <c r="S4" s="1"/>
      <c r="T4" s="1"/>
    </row>
    <row r="5" spans="1:20" x14ac:dyDescent="0.3">
      <c r="A5" s="1"/>
      <c r="B5" s="3" t="s">
        <v>12</v>
      </c>
      <c r="C5" s="3">
        <v>0.05</v>
      </c>
      <c r="D5" s="3">
        <v>4.8000000000000001E-2</v>
      </c>
      <c r="E5" s="3">
        <v>4.3999999999999997E-2</v>
      </c>
      <c r="F5" s="3">
        <v>3.4000000000000002E-2</v>
      </c>
      <c r="G5" s="3">
        <v>3.2000000000000001E-2</v>
      </c>
      <c r="H5" s="3">
        <v>3.2000000000000001E-2</v>
      </c>
      <c r="I5" s="3">
        <v>3.2000000000000001E-2</v>
      </c>
      <c r="J5" s="3">
        <v>3.2000000000000001E-2</v>
      </c>
      <c r="K5" s="3"/>
      <c r="L5" s="3">
        <v>3.2000000000000001E-2</v>
      </c>
      <c r="M5" s="3">
        <v>5.3999999999999999E-2</v>
      </c>
      <c r="N5" s="3">
        <v>5.3999999999999999E-2</v>
      </c>
      <c r="O5" s="3">
        <v>0.05</v>
      </c>
      <c r="P5" s="3">
        <v>0.05</v>
      </c>
      <c r="Q5" s="3">
        <v>0.04</v>
      </c>
      <c r="R5" s="3">
        <v>0.04</v>
      </c>
      <c r="S5" s="1"/>
      <c r="T5" s="1"/>
    </row>
    <row r="6" spans="1:20" x14ac:dyDescent="0.3">
      <c r="A6" s="1"/>
      <c r="B6" s="3" t="s">
        <v>13</v>
      </c>
      <c r="C6" s="3">
        <v>0.158</v>
      </c>
      <c r="D6" s="3">
        <v>0.151</v>
      </c>
      <c r="E6" s="3">
        <v>0.13700000000000001</v>
      </c>
      <c r="F6" s="3">
        <v>0.11</v>
      </c>
      <c r="G6" s="3">
        <v>0.104</v>
      </c>
      <c r="H6" s="3">
        <v>0.104</v>
      </c>
      <c r="I6" s="3">
        <v>0.104</v>
      </c>
      <c r="J6" s="3">
        <v>0.104</v>
      </c>
      <c r="K6" s="3"/>
      <c r="L6" s="3">
        <v>0.104</v>
      </c>
      <c r="M6" s="3">
        <v>0.16</v>
      </c>
      <c r="N6" s="3">
        <v>0.15</v>
      </c>
      <c r="O6" s="3">
        <v>0.13</v>
      </c>
      <c r="P6" s="3">
        <v>0.14599999999999999</v>
      </c>
      <c r="Q6" s="3">
        <v>0.11</v>
      </c>
      <c r="R6" s="3">
        <v>0.115</v>
      </c>
      <c r="S6" s="1"/>
      <c r="T6" s="1"/>
    </row>
    <row r="7" spans="1:20" x14ac:dyDescent="0.3">
      <c r="A7" s="2"/>
      <c r="B7" s="3" t="s">
        <v>13</v>
      </c>
      <c r="C7" s="3">
        <v>0.158</v>
      </c>
      <c r="D7" s="3">
        <v>0.151</v>
      </c>
      <c r="E7" s="3">
        <v>0.13700000000000001</v>
      </c>
      <c r="F7" s="3">
        <v>0.11</v>
      </c>
      <c r="G7" s="3">
        <v>0.104</v>
      </c>
      <c r="H7" s="3">
        <v>0.104</v>
      </c>
      <c r="I7" s="3">
        <v>0.104</v>
      </c>
      <c r="J7" s="3">
        <v>0.104</v>
      </c>
      <c r="K7" s="3"/>
      <c r="L7" s="3">
        <v>0.104</v>
      </c>
      <c r="M7" s="3">
        <v>0.16</v>
      </c>
      <c r="N7" s="3">
        <v>0.15</v>
      </c>
      <c r="O7" s="3">
        <v>0.13</v>
      </c>
      <c r="P7" s="3">
        <v>0.14599999999999999</v>
      </c>
      <c r="Q7" s="3">
        <v>0.11</v>
      </c>
      <c r="R7" s="3">
        <v>0.115</v>
      </c>
      <c r="S7" s="2"/>
      <c r="T7" s="2"/>
    </row>
    <row r="8" spans="1:20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22" spans="3:7" ht="15" thickBot="1" x14ac:dyDescent="0.35"/>
    <row r="23" spans="3:7" ht="43.8" thickBot="1" x14ac:dyDescent="0.35">
      <c r="C23" s="5" t="s">
        <v>23</v>
      </c>
      <c r="D23" s="6" t="s">
        <v>24</v>
      </c>
      <c r="E23" s="7" t="s">
        <v>25</v>
      </c>
      <c r="F23" s="7" t="s">
        <v>26</v>
      </c>
      <c r="G23" s="7" t="s">
        <v>27</v>
      </c>
    </row>
    <row r="24" spans="3:7" ht="15" thickBot="1" x14ac:dyDescent="0.35">
      <c r="C24" s="8" t="s">
        <v>9</v>
      </c>
      <c r="D24" s="9">
        <v>48.5</v>
      </c>
      <c r="E24" s="9">
        <v>100</v>
      </c>
      <c r="F24" s="9">
        <v>159</v>
      </c>
      <c r="G24" s="9">
        <v>148.5</v>
      </c>
    </row>
    <row r="25" spans="3:7" ht="15" thickBot="1" x14ac:dyDescent="0.35">
      <c r="C25" s="8" t="s">
        <v>28</v>
      </c>
      <c r="D25" s="9">
        <v>44.5</v>
      </c>
      <c r="E25" s="9">
        <v>95</v>
      </c>
      <c r="F25" s="9">
        <v>150</v>
      </c>
      <c r="G25" s="9">
        <v>139.5</v>
      </c>
    </row>
    <row r="26" spans="3:7" ht="15" thickBot="1" x14ac:dyDescent="0.35">
      <c r="C26" s="8" t="s">
        <v>8</v>
      </c>
      <c r="D26" s="9">
        <v>50</v>
      </c>
      <c r="E26" s="9">
        <v>110</v>
      </c>
      <c r="F26" s="9">
        <v>172</v>
      </c>
      <c r="G26" s="9">
        <v>160</v>
      </c>
    </row>
    <row r="27" spans="3:7" ht="15" thickBot="1" x14ac:dyDescent="0.35">
      <c r="C27" s="8" t="s">
        <v>29</v>
      </c>
      <c r="D27" s="9">
        <v>48.5</v>
      </c>
      <c r="E27" s="9">
        <v>100</v>
      </c>
      <c r="F27" s="9">
        <v>159</v>
      </c>
      <c r="G27" s="9">
        <v>148.5</v>
      </c>
    </row>
    <row r="28" spans="3:7" ht="15" thickBot="1" x14ac:dyDescent="0.35">
      <c r="C28" s="8" t="s">
        <v>19</v>
      </c>
      <c r="D28" s="9">
        <v>35.5</v>
      </c>
      <c r="E28" s="9">
        <v>80</v>
      </c>
      <c r="F28" s="9">
        <v>124</v>
      </c>
      <c r="G28" s="9">
        <v>115.5</v>
      </c>
    </row>
    <row r="29" spans="3:7" ht="15" thickBot="1" x14ac:dyDescent="0.35">
      <c r="C29" s="8" t="s">
        <v>30</v>
      </c>
      <c r="D29" s="9">
        <v>32.5</v>
      </c>
      <c r="E29" s="9">
        <v>72</v>
      </c>
      <c r="F29" s="9">
        <v>111.5</v>
      </c>
      <c r="G29" s="9">
        <v>104.5</v>
      </c>
    </row>
    <row r="30" spans="3:7" ht="15" thickBot="1" x14ac:dyDescent="0.35">
      <c r="C30" s="8" t="s">
        <v>31</v>
      </c>
      <c r="D30" s="9">
        <v>38</v>
      </c>
      <c r="E30" s="9">
        <v>81</v>
      </c>
      <c r="F30" s="9">
        <v>128</v>
      </c>
      <c r="G30" s="9">
        <v>116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7:P148"/>
  <sheetViews>
    <sheetView tabSelected="1" topLeftCell="E118" workbookViewId="0">
      <selection activeCell="R127" sqref="R127"/>
    </sheetView>
  </sheetViews>
  <sheetFormatPr baseColWidth="10" defaultRowHeight="14.4" x14ac:dyDescent="0.3"/>
  <cols>
    <col min="3" max="3" width="12.5546875" customWidth="1"/>
    <col min="16" max="16" width="12.5546875" bestFit="1" customWidth="1"/>
  </cols>
  <sheetData>
    <row r="7" spans="5:13" ht="21" x14ac:dyDescent="0.4">
      <c r="E7" s="56"/>
      <c r="F7" s="102"/>
      <c r="G7" s="102"/>
      <c r="H7" s="102"/>
      <c r="I7" s="102"/>
      <c r="J7" s="102"/>
      <c r="K7" s="102"/>
      <c r="L7" s="102"/>
      <c r="M7" s="102"/>
    </row>
    <row r="8" spans="5:13" ht="21" x14ac:dyDescent="0.4">
      <c r="E8" s="56"/>
      <c r="F8" s="57"/>
      <c r="G8" s="57"/>
      <c r="H8" s="57"/>
      <c r="I8" s="57"/>
      <c r="J8" s="57"/>
      <c r="K8" s="57"/>
      <c r="L8" s="57"/>
      <c r="M8" s="57"/>
    </row>
    <row r="9" spans="5:13" ht="21" x14ac:dyDescent="0.4">
      <c r="E9" s="56"/>
      <c r="F9" s="57"/>
      <c r="G9" s="57"/>
      <c r="H9" s="57"/>
      <c r="I9" s="57"/>
      <c r="J9" s="57"/>
      <c r="K9" s="57"/>
      <c r="L9" s="57"/>
      <c r="M9" s="57"/>
    </row>
    <row r="10" spans="5:13" ht="21" x14ac:dyDescent="0.4">
      <c r="E10" s="56"/>
      <c r="F10" s="57"/>
      <c r="G10" s="57"/>
      <c r="H10" s="57"/>
      <c r="I10" s="57"/>
      <c r="J10" s="57"/>
      <c r="K10" s="57"/>
      <c r="L10" s="57"/>
      <c r="M10" s="57"/>
    </row>
    <row r="11" spans="5:13" ht="21" x14ac:dyDescent="0.4">
      <c r="E11" s="56"/>
      <c r="F11" s="57"/>
      <c r="G11" s="57"/>
      <c r="H11" s="57"/>
      <c r="I11" s="57"/>
      <c r="J11" s="57"/>
      <c r="K11" s="57"/>
      <c r="L11" s="57"/>
      <c r="M11" s="57"/>
    </row>
    <row r="12" spans="5:13" ht="21" x14ac:dyDescent="0.4">
      <c r="E12" s="56"/>
      <c r="F12" s="57"/>
      <c r="G12" s="57"/>
      <c r="H12" s="57"/>
      <c r="I12" s="57"/>
      <c r="J12" s="57"/>
      <c r="K12" s="57"/>
      <c r="L12" s="57"/>
      <c r="M12" s="57"/>
    </row>
    <row r="13" spans="5:13" ht="21" x14ac:dyDescent="0.4">
      <c r="E13" s="56"/>
      <c r="F13" s="57"/>
      <c r="G13" s="57"/>
      <c r="H13" s="57"/>
      <c r="I13" s="57"/>
      <c r="J13" s="57"/>
      <c r="K13" s="57"/>
      <c r="L13" s="57"/>
      <c r="M13" s="57"/>
    </row>
    <row r="14" spans="5:13" ht="21" x14ac:dyDescent="0.4">
      <c r="E14" s="56"/>
      <c r="F14" s="57"/>
      <c r="G14" s="57"/>
      <c r="H14" s="57"/>
      <c r="I14" s="57"/>
      <c r="J14" s="57"/>
      <c r="K14" s="57"/>
      <c r="L14" s="57"/>
      <c r="M14" s="57"/>
    </row>
    <row r="15" spans="5:13" ht="21" x14ac:dyDescent="0.4">
      <c r="E15" s="56"/>
      <c r="F15" s="57"/>
      <c r="G15" s="57"/>
      <c r="H15" s="57"/>
      <c r="I15" s="57"/>
      <c r="J15" s="57"/>
      <c r="K15" s="57"/>
      <c r="L15" s="57"/>
      <c r="M15" s="57"/>
    </row>
    <row r="16" spans="5:13" ht="21" x14ac:dyDescent="0.4">
      <c r="E16" s="56"/>
      <c r="F16" s="57"/>
      <c r="G16" s="57"/>
      <c r="H16" s="57"/>
      <c r="I16" s="57"/>
      <c r="J16" s="57"/>
      <c r="K16" s="57"/>
      <c r="L16" s="57"/>
      <c r="M16" s="57"/>
    </row>
    <row r="17" spans="3:16" ht="21.6" thickBot="1" x14ac:dyDescent="0.45">
      <c r="E17" s="56"/>
      <c r="F17" s="57"/>
      <c r="G17" s="57"/>
      <c r="H17" s="57"/>
      <c r="I17" s="57"/>
      <c r="J17" s="57"/>
      <c r="K17" s="57"/>
      <c r="L17" s="57"/>
      <c r="M17" s="57"/>
    </row>
    <row r="18" spans="3:16" ht="15" thickBot="1" x14ac:dyDescent="0.35">
      <c r="D18" s="53" t="s">
        <v>47</v>
      </c>
      <c r="E18" s="54" t="s">
        <v>48</v>
      </c>
      <c r="F18" s="54" t="s">
        <v>49</v>
      </c>
      <c r="G18" s="54" t="s">
        <v>50</v>
      </c>
      <c r="H18" s="54" t="s">
        <v>51</v>
      </c>
      <c r="I18" s="54" t="s">
        <v>52</v>
      </c>
      <c r="J18" s="54" t="s">
        <v>53</v>
      </c>
      <c r="K18" s="54" t="s">
        <v>54</v>
      </c>
      <c r="L18" s="54" t="s">
        <v>55</v>
      </c>
      <c r="M18" s="54" t="s">
        <v>56</v>
      </c>
      <c r="N18" s="54" t="s">
        <v>57</v>
      </c>
      <c r="O18" s="54" t="s">
        <v>58</v>
      </c>
      <c r="P18" s="55" t="s">
        <v>59</v>
      </c>
    </row>
    <row r="19" spans="3:16" x14ac:dyDescent="0.3">
      <c r="C19" s="72">
        <v>2021</v>
      </c>
      <c r="D19" s="67">
        <v>288413</v>
      </c>
      <c r="E19" s="50">
        <v>389705</v>
      </c>
      <c r="F19" s="50">
        <v>439945</v>
      </c>
      <c r="G19" s="50">
        <v>471790</v>
      </c>
      <c r="H19" s="50">
        <v>354049</v>
      </c>
      <c r="I19" s="50">
        <v>357443</v>
      </c>
      <c r="J19" s="50">
        <v>363925</v>
      </c>
      <c r="K19" s="50">
        <v>405493</v>
      </c>
      <c r="L19" s="50">
        <v>438599</v>
      </c>
      <c r="M19" s="49"/>
      <c r="N19" s="49"/>
      <c r="O19" s="49"/>
      <c r="P19" s="71">
        <f>+SUM(D19:O19)</f>
        <v>3509362</v>
      </c>
    </row>
    <row r="20" spans="3:16" ht="15" thickBot="1" x14ac:dyDescent="0.35">
      <c r="C20" s="73">
        <v>2022</v>
      </c>
      <c r="D20" s="68">
        <v>375118</v>
      </c>
      <c r="E20" s="69">
        <v>394044</v>
      </c>
      <c r="F20" s="69">
        <v>519008</v>
      </c>
      <c r="G20" s="69">
        <v>430663</v>
      </c>
      <c r="H20" s="69">
        <v>445142</v>
      </c>
      <c r="I20" s="69">
        <v>326787</v>
      </c>
      <c r="J20" s="69">
        <v>363798</v>
      </c>
      <c r="K20" s="69">
        <v>555555</v>
      </c>
      <c r="L20" s="69">
        <v>489679</v>
      </c>
      <c r="M20" s="52"/>
      <c r="N20" s="52"/>
      <c r="O20" s="52"/>
      <c r="P20" s="71">
        <f>+SUM(D20:O20)</f>
        <v>3899794</v>
      </c>
    </row>
    <row r="22" spans="3:16" ht="21" x14ac:dyDescent="0.4">
      <c r="E22" s="56"/>
      <c r="F22" s="102"/>
      <c r="G22" s="102"/>
      <c r="H22" s="102"/>
      <c r="I22" s="102"/>
      <c r="J22" s="102"/>
      <c r="K22" s="102"/>
      <c r="L22" s="102"/>
      <c r="M22" s="102"/>
    </row>
    <row r="23" spans="3:16" ht="21" x14ac:dyDescent="0.4">
      <c r="E23" s="56"/>
      <c r="F23" s="91"/>
      <c r="G23" s="91"/>
      <c r="H23" s="91"/>
      <c r="I23" s="91"/>
      <c r="J23" s="91"/>
      <c r="K23" s="91"/>
      <c r="L23" s="91"/>
      <c r="M23" s="91"/>
    </row>
    <row r="24" spans="3:16" ht="21" x14ac:dyDescent="0.4">
      <c r="E24" s="56"/>
      <c r="F24" s="91"/>
      <c r="G24" s="91"/>
      <c r="H24" s="91"/>
      <c r="I24" s="91"/>
      <c r="J24" s="91"/>
      <c r="K24" s="91"/>
      <c r="L24" s="91"/>
      <c r="M24" s="91"/>
    </row>
    <row r="25" spans="3:16" ht="21" x14ac:dyDescent="0.4">
      <c r="E25" s="56"/>
      <c r="F25" s="91"/>
      <c r="G25" s="91"/>
      <c r="H25" s="91"/>
      <c r="I25" s="91"/>
      <c r="J25" s="91"/>
      <c r="K25" s="91"/>
      <c r="L25" s="91"/>
      <c r="M25" s="91"/>
    </row>
    <row r="26" spans="3:16" ht="21" x14ac:dyDescent="0.4">
      <c r="E26" s="56"/>
      <c r="F26" s="91"/>
      <c r="G26" s="91"/>
      <c r="H26" s="91"/>
      <c r="I26" s="91"/>
      <c r="J26" s="91"/>
      <c r="K26" s="91"/>
      <c r="L26" s="91"/>
      <c r="M26" s="91"/>
    </row>
    <row r="27" spans="3:16" ht="21" x14ac:dyDescent="0.4">
      <c r="E27" s="56"/>
      <c r="F27" s="91"/>
      <c r="G27" s="91"/>
      <c r="H27" s="91"/>
      <c r="I27" s="91"/>
      <c r="J27" s="91"/>
      <c r="K27" s="91"/>
      <c r="L27" s="91"/>
      <c r="M27" s="91"/>
    </row>
    <row r="28" spans="3:16" ht="21" x14ac:dyDescent="0.4">
      <c r="E28" s="56"/>
      <c r="F28" s="91"/>
      <c r="G28" s="91"/>
      <c r="H28" s="91"/>
      <c r="I28" s="91"/>
      <c r="J28" s="91"/>
      <c r="K28" s="91"/>
      <c r="L28" s="91"/>
      <c r="M28" s="91"/>
    </row>
    <row r="29" spans="3:16" ht="21" x14ac:dyDescent="0.4">
      <c r="E29" s="56"/>
      <c r="F29" s="91"/>
      <c r="G29" s="91"/>
      <c r="H29" s="91"/>
      <c r="I29" s="91"/>
      <c r="J29" s="91"/>
      <c r="K29" s="91"/>
      <c r="L29" s="91"/>
      <c r="M29" s="91"/>
    </row>
    <row r="30" spans="3:16" ht="21" x14ac:dyDescent="0.4">
      <c r="E30" s="56"/>
      <c r="F30" s="91"/>
      <c r="G30" s="91"/>
      <c r="H30" s="91"/>
      <c r="I30" s="91"/>
      <c r="J30" s="91"/>
      <c r="K30" s="91"/>
      <c r="L30" s="91"/>
      <c r="M30" s="91"/>
    </row>
    <row r="31" spans="3:16" ht="21" x14ac:dyDescent="0.4">
      <c r="E31" s="56"/>
      <c r="F31" s="91"/>
      <c r="G31" s="91"/>
      <c r="H31" s="91"/>
      <c r="I31" s="91"/>
      <c r="J31" s="91"/>
      <c r="K31" s="91"/>
      <c r="L31" s="91"/>
      <c r="M31" s="91"/>
    </row>
    <row r="32" spans="3:16" ht="21" x14ac:dyDescent="0.4">
      <c r="E32" s="56"/>
      <c r="F32" s="91"/>
      <c r="G32" s="91"/>
      <c r="H32" s="91"/>
      <c r="I32" s="91"/>
      <c r="J32" s="91"/>
      <c r="K32" s="91"/>
      <c r="L32" s="91"/>
      <c r="M32" s="91"/>
    </row>
    <row r="33" spans="2:16" ht="21" x14ac:dyDescent="0.4">
      <c r="E33" s="56"/>
      <c r="F33" s="91"/>
      <c r="G33" s="91"/>
      <c r="H33" s="91"/>
      <c r="I33" s="91"/>
      <c r="J33" s="91"/>
      <c r="K33" s="91"/>
      <c r="L33" s="91"/>
      <c r="M33" s="91"/>
    </row>
    <row r="36" spans="2:16" ht="15" thickBot="1" x14ac:dyDescent="0.35"/>
    <row r="37" spans="2:16" ht="15" thickBot="1" x14ac:dyDescent="0.35">
      <c r="D37" s="59" t="s">
        <v>47</v>
      </c>
      <c r="E37" s="60" t="s">
        <v>48</v>
      </c>
      <c r="F37" s="60" t="s">
        <v>49</v>
      </c>
      <c r="G37" s="60" t="s">
        <v>50</v>
      </c>
      <c r="H37" s="60" t="s">
        <v>51</v>
      </c>
      <c r="I37" s="60" t="s">
        <v>52</v>
      </c>
      <c r="J37" s="60" t="s">
        <v>53</v>
      </c>
      <c r="K37" s="60" t="s">
        <v>54</v>
      </c>
      <c r="L37" s="61" t="s">
        <v>55</v>
      </c>
      <c r="M37" s="59" t="s">
        <v>56</v>
      </c>
      <c r="N37" s="60" t="s">
        <v>57</v>
      </c>
      <c r="O37" s="60" t="s">
        <v>58</v>
      </c>
      <c r="P37" s="60" t="s">
        <v>59</v>
      </c>
    </row>
    <row r="38" spans="2:16" ht="25.5" customHeight="1" x14ac:dyDescent="0.3">
      <c r="B38" s="103">
        <v>2021</v>
      </c>
      <c r="C38" s="79" t="s">
        <v>60</v>
      </c>
      <c r="D38" s="64">
        <v>426337</v>
      </c>
      <c r="E38" s="64">
        <v>413982</v>
      </c>
      <c r="F38" s="64">
        <v>232726</v>
      </c>
      <c r="G38" s="64">
        <v>326070</v>
      </c>
      <c r="H38" s="64">
        <v>264252</v>
      </c>
      <c r="I38" s="64">
        <v>306427</v>
      </c>
      <c r="J38" s="64">
        <v>251604</v>
      </c>
      <c r="K38" s="64">
        <v>306103</v>
      </c>
      <c r="L38" s="64">
        <v>328211</v>
      </c>
      <c r="M38" s="51"/>
      <c r="N38" s="51"/>
      <c r="O38" s="51"/>
      <c r="P38" s="90">
        <f>+SUM(D38:O38)</f>
        <v>2855712</v>
      </c>
    </row>
    <row r="39" spans="2:16" ht="28.8" x14ac:dyDescent="0.3">
      <c r="B39" s="104"/>
      <c r="C39" s="80" t="s">
        <v>66</v>
      </c>
      <c r="D39" s="10">
        <v>79.36</v>
      </c>
      <c r="E39" s="10">
        <v>80.06</v>
      </c>
      <c r="F39" s="10">
        <v>57.69</v>
      </c>
      <c r="G39" s="10">
        <v>63.11</v>
      </c>
      <c r="H39" s="10">
        <v>63.54</v>
      </c>
      <c r="I39" s="10">
        <v>69.650000000000006</v>
      </c>
      <c r="J39" s="10">
        <v>63.95</v>
      </c>
      <c r="K39" s="10">
        <v>68.52</v>
      </c>
      <c r="L39" s="10">
        <v>69.31</v>
      </c>
      <c r="M39" s="49"/>
      <c r="N39" s="49"/>
      <c r="O39" s="49"/>
      <c r="P39" s="77">
        <f>+AVERAGE(D39:O39)</f>
        <v>68.354444444444454</v>
      </c>
    </row>
    <row r="40" spans="2:16" ht="29.4" thickBot="1" x14ac:dyDescent="0.35">
      <c r="B40" s="105"/>
      <c r="C40" s="81" t="s">
        <v>67</v>
      </c>
      <c r="D40" s="75">
        <v>41.28</v>
      </c>
      <c r="E40" s="75">
        <v>37.57</v>
      </c>
      <c r="F40" s="75">
        <v>49.71</v>
      </c>
      <c r="G40" s="75">
        <v>54.88</v>
      </c>
      <c r="H40" s="75">
        <v>34.08</v>
      </c>
      <c r="I40" s="75">
        <v>47.99</v>
      </c>
      <c r="J40" s="75">
        <v>39.1</v>
      </c>
      <c r="K40" s="75">
        <v>40.56</v>
      </c>
      <c r="L40" s="75">
        <v>33.799999999999997</v>
      </c>
      <c r="M40" s="52"/>
      <c r="N40" s="52"/>
      <c r="O40" s="52"/>
      <c r="P40" s="78">
        <f>+AVERAGE(D40:O40)</f>
        <v>42.107777777777784</v>
      </c>
    </row>
    <row r="41" spans="2:16" ht="24" customHeight="1" x14ac:dyDescent="0.3">
      <c r="B41" s="106">
        <v>2022</v>
      </c>
      <c r="C41" s="86" t="s">
        <v>60</v>
      </c>
      <c r="D41" s="62">
        <v>270756</v>
      </c>
      <c r="E41" s="62">
        <v>276110</v>
      </c>
      <c r="F41" s="62">
        <v>350464</v>
      </c>
      <c r="G41" s="62">
        <v>360767</v>
      </c>
      <c r="H41" s="62">
        <v>331058</v>
      </c>
      <c r="I41" s="62">
        <v>319344</v>
      </c>
      <c r="J41" s="62">
        <v>286073</v>
      </c>
      <c r="K41" s="62">
        <v>356091</v>
      </c>
      <c r="L41" s="62">
        <v>336545</v>
      </c>
      <c r="M41" s="63"/>
      <c r="N41" s="63"/>
      <c r="O41" s="63"/>
      <c r="P41" s="89">
        <f t="shared" ref="P41" si="0">+SUM(D41:O41)</f>
        <v>2887208</v>
      </c>
    </row>
    <row r="42" spans="2:16" ht="28.8" x14ac:dyDescent="0.3">
      <c r="B42" s="107"/>
      <c r="C42" s="87" t="s">
        <v>68</v>
      </c>
      <c r="D42" s="10">
        <v>75.13</v>
      </c>
      <c r="E42" s="10">
        <v>71.11</v>
      </c>
      <c r="F42" s="10">
        <v>67.61</v>
      </c>
      <c r="G42" s="10">
        <v>71.900000000000006</v>
      </c>
      <c r="H42" s="10">
        <v>72.36</v>
      </c>
      <c r="I42" s="10">
        <v>66.94</v>
      </c>
      <c r="J42" s="10">
        <v>67.03</v>
      </c>
      <c r="K42" s="10">
        <v>65.7</v>
      </c>
      <c r="L42" s="10">
        <v>71.650000000000006</v>
      </c>
      <c r="M42" s="49"/>
      <c r="N42" s="49"/>
      <c r="O42" s="49"/>
      <c r="P42" s="77">
        <f>+AVERAGE(D42:O42)</f>
        <v>69.936666666666667</v>
      </c>
    </row>
    <row r="43" spans="2:16" ht="29.4" thickBot="1" x14ac:dyDescent="0.35">
      <c r="B43" s="108"/>
      <c r="C43" s="88" t="s">
        <v>67</v>
      </c>
      <c r="D43" s="75">
        <v>42.82</v>
      </c>
      <c r="E43" s="75">
        <v>48.87</v>
      </c>
      <c r="F43" s="75">
        <v>37.32</v>
      </c>
      <c r="G43" s="75">
        <v>33.270000000000003</v>
      </c>
      <c r="H43" s="75">
        <v>34.24</v>
      </c>
      <c r="I43" s="75">
        <v>31.3</v>
      </c>
      <c r="J43" s="75">
        <v>30.5</v>
      </c>
      <c r="K43" s="75">
        <v>38.700000000000003</v>
      </c>
      <c r="L43" s="75">
        <v>43.5</v>
      </c>
      <c r="M43" s="52"/>
      <c r="N43" s="52"/>
      <c r="O43" s="52"/>
      <c r="P43" s="78">
        <f>+AVERAGE(D43:O43)</f>
        <v>37.835555555555558</v>
      </c>
    </row>
    <row r="52" spans="5:13" x14ac:dyDescent="0.3">
      <c r="M52" s="74"/>
    </row>
    <row r="63" spans="5:13" ht="21" x14ac:dyDescent="0.4">
      <c r="E63" s="56"/>
      <c r="F63" s="56" t="s">
        <v>65</v>
      </c>
      <c r="I63" s="56"/>
      <c r="J63" s="56"/>
      <c r="K63" s="56"/>
    </row>
    <row r="65" spans="2:16" ht="15" thickBot="1" x14ac:dyDescent="0.35"/>
    <row r="66" spans="2:16" ht="15" thickBot="1" x14ac:dyDescent="0.35">
      <c r="D66" s="59" t="s">
        <v>47</v>
      </c>
      <c r="E66" s="60" t="s">
        <v>48</v>
      </c>
      <c r="F66" s="60" t="s">
        <v>49</v>
      </c>
      <c r="G66" s="60" t="s">
        <v>50</v>
      </c>
      <c r="H66" s="60" t="s">
        <v>51</v>
      </c>
      <c r="I66" s="60" t="s">
        <v>52</v>
      </c>
      <c r="J66" s="60" t="s">
        <v>53</v>
      </c>
      <c r="K66" s="60" t="s">
        <v>54</v>
      </c>
      <c r="L66" s="61" t="s">
        <v>55</v>
      </c>
      <c r="M66" s="59" t="s">
        <v>56</v>
      </c>
      <c r="N66" s="60" t="s">
        <v>57</v>
      </c>
      <c r="O66" s="60" t="s">
        <v>58</v>
      </c>
      <c r="P66" s="60" t="s">
        <v>59</v>
      </c>
    </row>
    <row r="67" spans="2:16" ht="25.5" customHeight="1" x14ac:dyDescent="0.3">
      <c r="B67" s="100">
        <v>2021</v>
      </c>
      <c r="C67" s="64" t="s">
        <v>60</v>
      </c>
      <c r="D67" s="64">
        <v>344523</v>
      </c>
      <c r="E67" s="64">
        <v>291396</v>
      </c>
      <c r="F67" s="64">
        <v>292774</v>
      </c>
      <c r="G67" s="64">
        <v>296758</v>
      </c>
      <c r="H67" s="64">
        <v>260693</v>
      </c>
      <c r="I67" s="64">
        <v>266386</v>
      </c>
      <c r="J67" s="64">
        <v>180186</v>
      </c>
      <c r="K67" s="64">
        <v>272621</v>
      </c>
      <c r="L67" s="64">
        <v>283073</v>
      </c>
      <c r="M67" s="64"/>
      <c r="N67" s="64"/>
      <c r="O67" s="64"/>
      <c r="P67" s="76">
        <f>+SUM(D67:O67)</f>
        <v>2488410</v>
      </c>
    </row>
    <row r="68" spans="2:16" ht="29.4" thickBot="1" x14ac:dyDescent="0.35">
      <c r="B68" s="101"/>
      <c r="C68" s="58" t="s">
        <v>69</v>
      </c>
      <c r="D68" s="10">
        <v>72</v>
      </c>
      <c r="E68" s="10">
        <v>69</v>
      </c>
      <c r="F68" s="10">
        <v>99</v>
      </c>
      <c r="G68" s="10">
        <v>78</v>
      </c>
      <c r="H68" s="10">
        <v>78</v>
      </c>
      <c r="I68" s="10">
        <v>75</v>
      </c>
      <c r="J68" s="10">
        <v>77</v>
      </c>
      <c r="K68" s="10">
        <v>74</v>
      </c>
      <c r="L68" s="10">
        <v>77</v>
      </c>
      <c r="M68" s="10"/>
      <c r="N68" s="10"/>
      <c r="O68" s="10"/>
      <c r="P68" s="77">
        <f>+AVERAGE(D68:O68)</f>
        <v>77.666666666666671</v>
      </c>
    </row>
    <row r="69" spans="2:16" ht="24" customHeight="1" x14ac:dyDescent="0.3">
      <c r="B69" s="100">
        <v>2022</v>
      </c>
      <c r="C69" s="64" t="s">
        <v>60</v>
      </c>
      <c r="D69" s="64">
        <v>317117</v>
      </c>
      <c r="E69" s="64">
        <v>227124</v>
      </c>
      <c r="F69" s="64">
        <v>395215</v>
      </c>
      <c r="G69" s="64">
        <v>436946</v>
      </c>
      <c r="H69" s="64">
        <v>418580</v>
      </c>
      <c r="I69" s="64">
        <v>374468</v>
      </c>
      <c r="J69" s="64">
        <v>224007</v>
      </c>
      <c r="K69" s="64">
        <v>298156</v>
      </c>
      <c r="L69" s="64">
        <v>319679</v>
      </c>
      <c r="M69" s="64"/>
      <c r="N69" s="64"/>
      <c r="O69" s="64"/>
      <c r="P69" s="76">
        <f>+SUM(D69:O69)</f>
        <v>3011292</v>
      </c>
    </row>
    <row r="70" spans="2:16" ht="28.8" x14ac:dyDescent="0.3">
      <c r="B70" s="101"/>
      <c r="C70" s="58" t="s">
        <v>69</v>
      </c>
      <c r="D70" s="10">
        <v>77.028999999999996</v>
      </c>
      <c r="E70" s="10">
        <v>77.295000000000002</v>
      </c>
      <c r="F70" s="10">
        <v>80.906999999999996</v>
      </c>
      <c r="G70" s="10">
        <v>82.53</v>
      </c>
      <c r="H70" s="10">
        <v>82.99</v>
      </c>
      <c r="I70" s="10">
        <v>83.84</v>
      </c>
      <c r="J70" s="10">
        <v>81.47</v>
      </c>
      <c r="K70" s="10">
        <v>79.930000000000007</v>
      </c>
      <c r="L70" s="10">
        <v>80.28</v>
      </c>
      <c r="M70" s="10"/>
      <c r="N70" s="10"/>
      <c r="O70" s="10"/>
      <c r="P70" s="77">
        <f>+AVERAGE(D70:O70)</f>
        <v>80.696777777777768</v>
      </c>
    </row>
    <row r="86" spans="3:16" ht="21" x14ac:dyDescent="0.4">
      <c r="E86" s="56"/>
      <c r="F86" s="56" t="s">
        <v>61</v>
      </c>
      <c r="G86" s="56"/>
      <c r="H86" s="56"/>
      <c r="I86" s="56"/>
      <c r="J86" s="56"/>
      <c r="K86" s="56"/>
    </row>
    <row r="88" spans="3:16" ht="15" thickBot="1" x14ac:dyDescent="0.35"/>
    <row r="89" spans="3:16" ht="15" thickBot="1" x14ac:dyDescent="0.35">
      <c r="D89" s="53" t="s">
        <v>47</v>
      </c>
      <c r="E89" s="54" t="s">
        <v>48</v>
      </c>
      <c r="F89" s="54" t="s">
        <v>49</v>
      </c>
      <c r="G89" s="54" t="s">
        <v>50</v>
      </c>
      <c r="H89" s="54" t="s">
        <v>51</v>
      </c>
      <c r="I89" s="54" t="s">
        <v>52</v>
      </c>
      <c r="J89" s="54" t="s">
        <v>53</v>
      </c>
      <c r="K89" s="54" t="s">
        <v>54</v>
      </c>
      <c r="L89" s="54" t="s">
        <v>55</v>
      </c>
      <c r="M89" s="54" t="s">
        <v>56</v>
      </c>
      <c r="N89" s="54" t="s">
        <v>57</v>
      </c>
      <c r="O89" s="54" t="s">
        <v>58</v>
      </c>
      <c r="P89" s="55" t="s">
        <v>59</v>
      </c>
    </row>
    <row r="90" spans="3:16" x14ac:dyDescent="0.3">
      <c r="C90" s="65">
        <v>2021</v>
      </c>
      <c r="D90" s="83">
        <v>2015300</v>
      </c>
      <c r="E90" s="10">
        <v>1619065</v>
      </c>
      <c r="F90" s="10">
        <v>2047030</v>
      </c>
      <c r="G90" s="10">
        <v>2042875</v>
      </c>
      <c r="H90" s="10">
        <v>1523500</v>
      </c>
      <c r="I90" s="10">
        <v>1605215</v>
      </c>
      <c r="J90" s="10">
        <v>1825430</v>
      </c>
      <c r="K90" s="10">
        <v>1879445</v>
      </c>
      <c r="L90" s="10">
        <v>1904375</v>
      </c>
      <c r="M90" s="10"/>
      <c r="N90" s="10"/>
      <c r="O90" s="10"/>
      <c r="P90" s="82">
        <f>+SUM(D90:O90)</f>
        <v>16462235</v>
      </c>
    </row>
    <row r="91" spans="3:16" ht="15" thickBot="1" x14ac:dyDescent="0.35">
      <c r="C91" s="66">
        <v>2022</v>
      </c>
      <c r="D91" s="84">
        <v>212400</v>
      </c>
      <c r="E91" s="75">
        <v>1256900</v>
      </c>
      <c r="F91" s="75">
        <v>2629360</v>
      </c>
      <c r="G91" s="75">
        <v>2595350</v>
      </c>
      <c r="H91" s="75">
        <v>3028000</v>
      </c>
      <c r="I91" s="75">
        <v>1916400</v>
      </c>
      <c r="J91" s="75">
        <v>974900</v>
      </c>
      <c r="K91" s="75">
        <v>2252500</v>
      </c>
      <c r="L91" s="75">
        <v>2210600</v>
      </c>
      <c r="M91" s="75"/>
      <c r="N91" s="75"/>
      <c r="O91" s="75"/>
      <c r="P91" s="82">
        <f>+SUM(D91:O91)</f>
        <v>17076410</v>
      </c>
    </row>
    <row r="103" spans="3:16" ht="21" x14ac:dyDescent="0.4">
      <c r="E103" s="56"/>
      <c r="F103" s="56" t="s">
        <v>62</v>
      </c>
      <c r="G103" s="56"/>
      <c r="H103" s="56"/>
      <c r="I103" s="56"/>
      <c r="J103" s="56"/>
      <c r="K103" s="56"/>
    </row>
    <row r="105" spans="3:16" ht="15" thickBot="1" x14ac:dyDescent="0.35"/>
    <row r="106" spans="3:16" ht="15" thickBot="1" x14ac:dyDescent="0.35">
      <c r="D106" s="53" t="s">
        <v>47</v>
      </c>
      <c r="E106" s="54" t="s">
        <v>48</v>
      </c>
      <c r="F106" s="54" t="s">
        <v>49</v>
      </c>
      <c r="G106" s="54" t="s">
        <v>50</v>
      </c>
      <c r="H106" s="54" t="s">
        <v>51</v>
      </c>
      <c r="I106" s="54" t="s">
        <v>52</v>
      </c>
      <c r="J106" s="54" t="s">
        <v>53</v>
      </c>
      <c r="K106" s="54" t="s">
        <v>54</v>
      </c>
      <c r="L106" s="54" t="s">
        <v>55</v>
      </c>
      <c r="M106" s="54" t="s">
        <v>56</v>
      </c>
      <c r="N106" s="54" t="s">
        <v>57</v>
      </c>
      <c r="O106" s="54" t="s">
        <v>58</v>
      </c>
      <c r="P106" s="55" t="s">
        <v>59</v>
      </c>
    </row>
    <row r="107" spans="3:16" x14ac:dyDescent="0.3">
      <c r="C107" s="65">
        <v>2021</v>
      </c>
      <c r="D107" s="83">
        <v>1730600</v>
      </c>
      <c r="E107" s="10">
        <v>1876500</v>
      </c>
      <c r="F107" s="10">
        <v>2053660</v>
      </c>
      <c r="G107" s="10">
        <v>1951000</v>
      </c>
      <c r="H107" s="10">
        <v>1628200</v>
      </c>
      <c r="I107" s="10">
        <v>1564960</v>
      </c>
      <c r="J107" s="10">
        <v>1147500</v>
      </c>
      <c r="K107" s="10">
        <v>1450100</v>
      </c>
      <c r="L107" s="10">
        <v>1901000</v>
      </c>
      <c r="M107" s="10"/>
      <c r="N107" s="10"/>
      <c r="O107" s="10"/>
      <c r="P107" s="82">
        <f>SUM(D107:O107)</f>
        <v>15303520</v>
      </c>
    </row>
    <row r="108" spans="3:16" ht="15" thickBot="1" x14ac:dyDescent="0.35">
      <c r="C108" s="66">
        <v>2022</v>
      </c>
      <c r="D108" s="84">
        <v>1904800</v>
      </c>
      <c r="E108" s="75">
        <v>1434500</v>
      </c>
      <c r="F108" s="75">
        <v>2234200</v>
      </c>
      <c r="G108" s="75">
        <v>2706700</v>
      </c>
      <c r="H108" s="75">
        <v>1953700</v>
      </c>
      <c r="I108" s="75">
        <v>1962460</v>
      </c>
      <c r="J108" s="75">
        <v>1705210</v>
      </c>
      <c r="K108" s="75">
        <v>2593600</v>
      </c>
      <c r="L108" s="75">
        <v>2127800</v>
      </c>
      <c r="M108" s="75"/>
      <c r="N108" s="75"/>
      <c r="O108" s="75"/>
      <c r="P108" s="82">
        <f>SUM(D108:O108)</f>
        <v>18622970</v>
      </c>
    </row>
    <row r="123" spans="3:16" ht="21" x14ac:dyDescent="0.4">
      <c r="E123" s="56"/>
      <c r="F123" s="56" t="s">
        <v>63</v>
      </c>
      <c r="G123" s="56"/>
      <c r="H123" s="56"/>
      <c r="I123" s="56"/>
      <c r="J123" s="56"/>
      <c r="K123" s="56"/>
    </row>
    <row r="125" spans="3:16" ht="15" thickBot="1" x14ac:dyDescent="0.35"/>
    <row r="126" spans="3:16" ht="15" thickBot="1" x14ac:dyDescent="0.35">
      <c r="D126" s="53" t="s">
        <v>47</v>
      </c>
      <c r="E126" s="54" t="s">
        <v>48</v>
      </c>
      <c r="F126" s="54" t="s">
        <v>49</v>
      </c>
      <c r="G126" s="54" t="s">
        <v>50</v>
      </c>
      <c r="H126" s="54" t="s">
        <v>51</v>
      </c>
      <c r="I126" s="54" t="s">
        <v>52</v>
      </c>
      <c r="J126" s="54" t="s">
        <v>53</v>
      </c>
      <c r="K126" s="54" t="s">
        <v>54</v>
      </c>
      <c r="L126" s="54" t="s">
        <v>55</v>
      </c>
      <c r="M126" s="54" t="s">
        <v>56</v>
      </c>
      <c r="N126" s="54" t="s">
        <v>57</v>
      </c>
      <c r="O126" s="54" t="s">
        <v>58</v>
      </c>
      <c r="P126" s="55" t="s">
        <v>59</v>
      </c>
    </row>
    <row r="127" spans="3:16" x14ac:dyDescent="0.3">
      <c r="C127" s="65">
        <v>2021</v>
      </c>
      <c r="D127" s="67">
        <v>29074</v>
      </c>
      <c r="E127" s="50">
        <v>29456</v>
      </c>
      <c r="F127" s="50">
        <v>29330</v>
      </c>
      <c r="G127" s="50">
        <v>29100</v>
      </c>
      <c r="H127" s="50">
        <v>22512</v>
      </c>
      <c r="I127" s="50">
        <v>23575</v>
      </c>
      <c r="J127" s="50">
        <v>12024</v>
      </c>
      <c r="K127" s="50">
        <v>28384</v>
      </c>
      <c r="L127" s="50">
        <v>23525</v>
      </c>
      <c r="M127" s="50"/>
      <c r="N127" s="50"/>
      <c r="O127" s="50"/>
      <c r="P127" s="70">
        <f>+SUM(D127:O127)</f>
        <v>226980</v>
      </c>
    </row>
    <row r="128" spans="3:16" ht="15" thickBot="1" x14ac:dyDescent="0.35">
      <c r="C128" s="66">
        <v>2022</v>
      </c>
      <c r="D128" s="68">
        <v>25793</v>
      </c>
      <c r="E128" s="69">
        <v>19018</v>
      </c>
      <c r="F128" s="69">
        <v>29007</v>
      </c>
      <c r="G128" s="69">
        <v>29021</v>
      </c>
      <c r="H128" s="69">
        <v>23843</v>
      </c>
      <c r="I128" s="69">
        <v>12454</v>
      </c>
      <c r="J128" s="69">
        <v>19344</v>
      </c>
      <c r="K128" s="69">
        <v>30463</v>
      </c>
      <c r="L128" s="69">
        <v>28777</v>
      </c>
      <c r="M128" s="69"/>
      <c r="N128" s="69"/>
      <c r="O128" s="69"/>
      <c r="P128" s="85">
        <f>+SUM(D128:O128)</f>
        <v>217720</v>
      </c>
    </row>
    <row r="143" spans="5:11" ht="21" x14ac:dyDescent="0.4">
      <c r="E143" s="56"/>
      <c r="F143" s="56" t="s">
        <v>64</v>
      </c>
      <c r="G143" s="56"/>
      <c r="H143" s="56"/>
      <c r="I143" s="56"/>
      <c r="J143" s="56"/>
      <c r="K143" s="56"/>
    </row>
    <row r="145" spans="3:16" ht="15" thickBot="1" x14ac:dyDescent="0.35"/>
    <row r="146" spans="3:16" ht="15" thickBot="1" x14ac:dyDescent="0.35">
      <c r="D146" s="53" t="s">
        <v>47</v>
      </c>
      <c r="E146" s="54" t="s">
        <v>48</v>
      </c>
      <c r="F146" s="54" t="s">
        <v>49</v>
      </c>
      <c r="G146" s="54" t="s">
        <v>50</v>
      </c>
      <c r="H146" s="54" t="s">
        <v>51</v>
      </c>
      <c r="I146" s="54" t="s">
        <v>52</v>
      </c>
      <c r="J146" s="54" t="s">
        <v>53</v>
      </c>
      <c r="K146" s="54" t="s">
        <v>54</v>
      </c>
      <c r="L146" s="54" t="s">
        <v>55</v>
      </c>
      <c r="M146" s="54" t="s">
        <v>56</v>
      </c>
      <c r="N146" s="54" t="s">
        <v>57</v>
      </c>
      <c r="O146" s="54" t="s">
        <v>58</v>
      </c>
      <c r="P146" s="55" t="s">
        <v>59</v>
      </c>
    </row>
    <row r="147" spans="3:16" x14ac:dyDescent="0.3">
      <c r="C147" s="65">
        <v>2021</v>
      </c>
      <c r="D147" s="67">
        <v>19753</v>
      </c>
      <c r="E147" s="50">
        <v>23605</v>
      </c>
      <c r="F147" s="50">
        <v>15269</v>
      </c>
      <c r="G147" s="50">
        <v>21204</v>
      </c>
      <c r="H147" s="50">
        <v>15932</v>
      </c>
      <c r="I147" s="50">
        <v>24095</v>
      </c>
      <c r="J147" s="50">
        <v>20292</v>
      </c>
      <c r="K147" s="50">
        <v>32558</v>
      </c>
      <c r="L147" s="50">
        <v>31620</v>
      </c>
      <c r="M147" s="50"/>
      <c r="N147" s="50"/>
      <c r="O147" s="50"/>
      <c r="P147" s="70">
        <f>SUM(D147:O147)</f>
        <v>204328</v>
      </c>
    </row>
    <row r="148" spans="3:16" ht="15" thickBot="1" x14ac:dyDescent="0.35">
      <c r="C148" s="66">
        <v>2022</v>
      </c>
      <c r="D148" s="68">
        <v>25060</v>
      </c>
      <c r="E148" s="69">
        <v>13755</v>
      </c>
      <c r="F148" s="69">
        <v>19627</v>
      </c>
      <c r="G148" s="69">
        <v>14357</v>
      </c>
      <c r="H148" s="69">
        <v>10045</v>
      </c>
      <c r="I148" s="69">
        <v>21689</v>
      </c>
      <c r="J148" s="69">
        <v>32540</v>
      </c>
      <c r="K148" s="69">
        <v>35015</v>
      </c>
      <c r="L148" s="69">
        <v>35496</v>
      </c>
      <c r="M148" s="69"/>
      <c r="N148" s="69"/>
      <c r="O148" s="69"/>
      <c r="P148" s="70">
        <f>SUM(D148:O148)</f>
        <v>207584</v>
      </c>
    </row>
  </sheetData>
  <mergeCells count="6">
    <mergeCell ref="B69:B70"/>
    <mergeCell ref="F7:M7"/>
    <mergeCell ref="F22:M22"/>
    <mergeCell ref="B38:B40"/>
    <mergeCell ref="B41:B43"/>
    <mergeCell ref="B67:B6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Feuil3</vt:lpstr>
      <vt:lpstr>RECAP 9 PREMIERS MOIS 2021-2022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2022-10-10T14:05:35Z</dcterms:modified>
</cp:coreProperties>
</file>