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onbat-my.sharepoint.com/personal/achref_riahi_monbat_com/Documents/Documents/SNA/SASO/"/>
    </mc:Choice>
  </mc:AlternateContent>
  <xr:revisionPtr revIDLastSave="0" documentId="8_{17727A9D-8A55-475F-A632-C47B7F3EB8A1}" xr6:coauthVersionLast="47" xr6:coauthVersionMax="47" xr10:uidLastSave="{00000000-0000-0000-0000-000000000000}"/>
  <bookViews>
    <workbookView xWindow="-120" yWindow="-120" windowWidth="29040" windowHeight="15840" xr2:uid="{2D7EEC1C-A5CC-4C77-928E-55790CE9F035}"/>
  </bookViews>
  <sheets>
    <sheet name="JIS local design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14" i="2" l="1"/>
  <c r="W14" i="2" s="1"/>
  <c r="U14" i="2"/>
  <c r="T14" i="2"/>
  <c r="AC14" i="2" s="1"/>
  <c r="AD14" i="2" s="1"/>
  <c r="E14" i="2"/>
  <c r="V13" i="2"/>
  <c r="W13" i="2" s="1"/>
  <c r="U13" i="2"/>
  <c r="T13" i="2"/>
  <c r="AC13" i="2" s="1"/>
  <c r="AD13" i="2" s="1"/>
  <c r="E13" i="2"/>
  <c r="V12" i="2"/>
  <c r="W12" i="2" s="1"/>
  <c r="T12" i="2"/>
  <c r="U12" i="2" s="1"/>
  <c r="E12" i="2"/>
  <c r="W11" i="2"/>
  <c r="V11" i="2"/>
  <c r="U11" i="2"/>
  <c r="T11" i="2"/>
  <c r="AC11" i="2" s="1"/>
  <c r="AD11" i="2" s="1"/>
  <c r="E11" i="2"/>
  <c r="V10" i="2"/>
  <c r="W10" i="2" s="1"/>
  <c r="T10" i="2"/>
  <c r="AG10" i="2" s="1"/>
  <c r="AH10" i="2" s="1"/>
  <c r="E10" i="2"/>
  <c r="W9" i="2"/>
  <c r="V9" i="2"/>
  <c r="U9" i="2"/>
  <c r="T9" i="2"/>
  <c r="AC9" i="2" s="1"/>
  <c r="AD9" i="2" s="1"/>
  <c r="E9" i="2"/>
  <c r="V8" i="2"/>
  <c r="W8" i="2" s="1"/>
  <c r="T8" i="2"/>
  <c r="U8" i="2" s="1"/>
  <c r="E8" i="2"/>
  <c r="W7" i="2"/>
  <c r="V7" i="2"/>
  <c r="AG7" i="2" s="1"/>
  <c r="AH7" i="2" s="1"/>
  <c r="U7" i="2"/>
  <c r="T7" i="2"/>
  <c r="AC7" i="2" s="1"/>
  <c r="AD7" i="2" s="1"/>
  <c r="E7" i="2"/>
  <c r="V6" i="2"/>
  <c r="W6" i="2" s="1"/>
  <c r="T6" i="2"/>
  <c r="AG6" i="2" s="1"/>
  <c r="AH6" i="2" s="1"/>
  <c r="E6" i="2"/>
  <c r="AG8" i="2" l="1"/>
  <c r="AH8" i="2" s="1"/>
  <c r="AC10" i="2"/>
  <c r="AD10" i="2" s="1"/>
  <c r="AC12" i="2"/>
  <c r="AD12" i="2" s="1"/>
  <c r="U6" i="2"/>
  <c r="AG9" i="2"/>
  <c r="AH9" i="2" s="1"/>
  <c r="U10" i="2"/>
  <c r="AC6" i="2"/>
  <c r="AD6" i="2" s="1"/>
  <c r="AC8" i="2"/>
  <c r="AD8" i="2" s="1"/>
</calcChain>
</file>

<file path=xl/sharedStrings.xml><?xml version="1.0" encoding="utf-8"?>
<sst xmlns="http://schemas.openxmlformats.org/spreadsheetml/2006/main" count="278" uniqueCount="131">
  <si>
    <t>Manufacturing Range</t>
  </si>
  <si>
    <t>GDT 043</t>
  </si>
  <si>
    <t xml:space="preserve">DESIGN OF LOCAL ASIAN BATTERY   </t>
  </si>
  <si>
    <t>Rev:05</t>
  </si>
  <si>
    <t>Date :21/02/2021</t>
  </si>
  <si>
    <t>Battery</t>
  </si>
  <si>
    <t>Characteristics</t>
  </si>
  <si>
    <t>Polarity</t>
  </si>
  <si>
    <t>Plates / block / total</t>
  </si>
  <si>
    <t>Enveloping</t>
  </si>
  <si>
    <t xml:space="preserve"> Pasting paper length</t>
  </si>
  <si>
    <t>pasting paper m2/bat</t>
  </si>
  <si>
    <t>Weight of paper paste (kg)/bat</t>
  </si>
  <si>
    <t xml:space="preserve"> Box</t>
  </si>
  <si>
    <t>Lid</t>
  </si>
  <si>
    <t>Range</t>
  </si>
  <si>
    <t xml:space="preserve">Code Nour battery </t>
  </si>
  <si>
    <t>Type</t>
  </si>
  <si>
    <t>Theoretical capacity , Ah</t>
  </si>
  <si>
    <t>Capacity just tested in laboratory</t>
  </si>
  <si>
    <t>Trade capacity , Ah</t>
  </si>
  <si>
    <t>Ce (min)</t>
  </si>
  <si>
    <t>A (EN)</t>
  </si>
  <si>
    <t>A (CEI)</t>
  </si>
  <si>
    <t>+</t>
  </si>
  <si>
    <t>Weight paste after curing per plate , g</t>
  </si>
  <si>
    <t xml:space="preserve">Code plate </t>
  </si>
  <si>
    <t>-</t>
  </si>
  <si>
    <t>Weight paste after curing per battery , g</t>
  </si>
  <si>
    <t>Code nour sep</t>
  </si>
  <si>
    <t>Width</t>
  </si>
  <si>
    <t>Thick</t>
  </si>
  <si>
    <t>Pl.enve</t>
  </si>
  <si>
    <t>Length,env</t>
  </si>
  <si>
    <t>met/bat</t>
  </si>
  <si>
    <t>m²/bat</t>
  </si>
  <si>
    <t>Code nour sep papier</t>
  </si>
  <si>
    <t xml:space="preserve">Code NOUR </t>
  </si>
  <si>
    <t>Color</t>
  </si>
  <si>
    <t>Cell</t>
  </si>
  <si>
    <t>Prism</t>
  </si>
  <si>
    <t>Tallon</t>
  </si>
  <si>
    <t>Magic eye</t>
  </si>
  <si>
    <t>Code of valves</t>
  </si>
  <si>
    <t>Type of valves</t>
  </si>
  <si>
    <t>Number of valves</t>
  </si>
  <si>
    <t>Angular Plug</t>
  </si>
  <si>
    <t>c1/c2</t>
  </si>
  <si>
    <t>Buss.</t>
  </si>
  <si>
    <t>Weight PbSb3%(kg/batt)</t>
  </si>
  <si>
    <t>Weight  of electrolyte 1,275 (kg)</t>
  </si>
  <si>
    <t xml:space="preserve">PREMIUM </t>
  </si>
  <si>
    <t>10D23</t>
  </si>
  <si>
    <t>D23</t>
  </si>
  <si>
    <t>JIS 6</t>
  </si>
  <si>
    <t>D</t>
  </si>
  <si>
    <t>330PMP</t>
  </si>
  <si>
    <t>PM+</t>
  </si>
  <si>
    <t>330PMN</t>
  </si>
  <si>
    <t>PM-</t>
  </si>
  <si>
    <t>430P1004</t>
  </si>
  <si>
    <t>Pos</t>
  </si>
  <si>
    <t>400D2302</t>
  </si>
  <si>
    <t>Bl</t>
  </si>
  <si>
    <t>B1</t>
  </si>
  <si>
    <t>No</t>
  </si>
  <si>
    <t>490T2301</t>
  </si>
  <si>
    <t>LID COVER D23black</t>
  </si>
  <si>
    <t>1</t>
  </si>
  <si>
    <t>420D2303</t>
  </si>
  <si>
    <t>Bl/Bl</t>
  </si>
  <si>
    <t>11,4/12,4</t>
  </si>
  <si>
    <t>10D26</t>
  </si>
  <si>
    <t>D26</t>
  </si>
  <si>
    <t>JIS 7</t>
  </si>
  <si>
    <t>G</t>
  </si>
  <si>
    <t>430P2011</t>
  </si>
  <si>
    <t>N50</t>
  </si>
  <si>
    <t>400N5002</t>
  </si>
  <si>
    <t>490T5001</t>
  </si>
  <si>
    <t>LID COVER N50BLACK</t>
  </si>
  <si>
    <t>420N5004</t>
  </si>
  <si>
    <t>10D26D</t>
  </si>
  <si>
    <t>420N5003</t>
  </si>
  <si>
    <t>10D31</t>
  </si>
  <si>
    <t>D31</t>
  </si>
  <si>
    <t>JIS 0</t>
  </si>
  <si>
    <t>N70</t>
  </si>
  <si>
    <t>400N7001</t>
  </si>
  <si>
    <t>490T7001</t>
  </si>
  <si>
    <t>LID COVER N70BLACK</t>
  </si>
  <si>
    <t>420N7004</t>
  </si>
  <si>
    <t>10D31D</t>
  </si>
  <si>
    <t>400N7002</t>
  </si>
  <si>
    <t>420N7003</t>
  </si>
  <si>
    <t>10NS40D</t>
  </si>
  <si>
    <t>Ns40</t>
  </si>
  <si>
    <t>JIS 3</t>
  </si>
  <si>
    <t>330E115</t>
  </si>
  <si>
    <t>E115+</t>
  </si>
  <si>
    <t>330E115N</t>
  </si>
  <si>
    <t>E115-</t>
  </si>
  <si>
    <t>430P0001</t>
  </si>
  <si>
    <t>NS40</t>
  </si>
  <si>
    <t>400NS4003</t>
  </si>
  <si>
    <t>Korean</t>
  </si>
  <si>
    <t>460D2101</t>
  </si>
  <si>
    <t>PRESSURE CAP D21 BLACK</t>
  </si>
  <si>
    <t>6</t>
  </si>
  <si>
    <t>490D0002</t>
  </si>
  <si>
    <t>420NS4002</t>
  </si>
  <si>
    <t>10NS40G</t>
  </si>
  <si>
    <t>420NS4003</t>
  </si>
  <si>
    <t>10NS40</t>
  </si>
  <si>
    <t>10NS60</t>
  </si>
  <si>
    <t>Ns60</t>
  </si>
  <si>
    <t>JIS 4</t>
  </si>
  <si>
    <t>NS60</t>
  </si>
  <si>
    <t>400NS6002</t>
  </si>
  <si>
    <t>420NS6040</t>
  </si>
  <si>
    <t>Abbreviation</t>
  </si>
  <si>
    <t>bl</t>
  </si>
  <si>
    <t>black</t>
  </si>
  <si>
    <t>gr</t>
  </si>
  <si>
    <t>gray</t>
  </si>
  <si>
    <t>r</t>
  </si>
  <si>
    <t>red</t>
  </si>
  <si>
    <t>y</t>
  </si>
  <si>
    <t>yellow</t>
  </si>
  <si>
    <t>LV</t>
  </si>
  <si>
    <t>Glass waste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</si>
</sst>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_)"/>
    <numFmt numFmtId="165" formatCode="#,##0.000_);\(#,##0.000\)"/>
    <numFmt numFmtId="166" formatCode="0.0"/>
    <numFmt numFmtId="167" formatCode="0.0_)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2060"/>
      <name val="Times New Roman"/>
      <family val="1"/>
    </font>
    <font>
      <sz val="11"/>
      <color theme="1"/>
      <name val="Times New Roman"/>
      <family val="1"/>
    </font>
    <font>
      <b/>
      <sz val="14"/>
      <color rgb="FF002060"/>
      <name val="Times New Roman"/>
      <family val="1"/>
    </font>
    <font>
      <sz val="10"/>
      <color rgb="FF002060"/>
      <name val="Times New Roman"/>
      <family val="1"/>
    </font>
    <font>
      <b/>
      <sz val="16"/>
      <color rgb="FF002060"/>
      <name val="Times New Roman"/>
      <family val="1"/>
    </font>
    <font>
      <sz val="12"/>
      <name val="Arial MT"/>
    </font>
    <font>
      <b/>
      <sz val="8"/>
      <color theme="1"/>
      <name val="Times New Roman"/>
      <family val="1"/>
    </font>
    <font>
      <sz val="8"/>
      <color theme="1"/>
      <name val="Times New Roman"/>
      <family val="1"/>
    </font>
    <font>
      <b/>
      <sz val="10"/>
      <color theme="1"/>
      <name val="Times New Roman"/>
      <family val="1"/>
    </font>
    <font>
      <b/>
      <sz val="9"/>
      <color theme="1"/>
      <name val="Times New Roman"/>
      <family val="1"/>
    </font>
    <font>
      <sz val="10"/>
      <name val="Arial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8"/>
      <color rgb="FF0070C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8"/>
      </right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/>
      <right style="dashed">
        <color indexed="8"/>
      </right>
      <top/>
      <bottom style="medium">
        <color indexed="64"/>
      </bottom>
      <diagonal/>
    </border>
    <border>
      <left/>
      <right style="dashed">
        <color indexed="8"/>
      </right>
      <top style="medium">
        <color indexed="64"/>
      </top>
      <bottom/>
      <diagonal/>
    </border>
    <border>
      <left/>
      <right style="dashed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164" fontId="7" fillId="0" borderId="0"/>
    <xf numFmtId="0" fontId="12" fillId="0" borderId="0"/>
  </cellStyleXfs>
  <cellXfs count="174">
    <xf numFmtId="0" fontId="0" fillId="0" borderId="0" xfId="0"/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3" fillId="0" borderId="0" xfId="1" applyFont="1"/>
    <xf numFmtId="0" fontId="2" fillId="0" borderId="7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2" fillId="0" borderId="8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6" fillId="0" borderId="7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2" fillId="0" borderId="9" xfId="1" applyFont="1" applyBorder="1" applyAlignment="1">
      <alignment horizontal="center"/>
    </xf>
    <xf numFmtId="0" fontId="2" fillId="0" borderId="10" xfId="1" applyFont="1" applyBorder="1" applyAlignment="1">
      <alignment horizontal="center"/>
    </xf>
    <xf numFmtId="0" fontId="2" fillId="0" borderId="11" xfId="1" applyFont="1" applyBorder="1" applyAlignment="1">
      <alignment horizontal="center"/>
    </xf>
    <xf numFmtId="0" fontId="3" fillId="0" borderId="10" xfId="1" applyFont="1" applyBorder="1" applyAlignment="1">
      <alignment horizontal="center"/>
    </xf>
    <xf numFmtId="0" fontId="6" fillId="0" borderId="9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164" fontId="8" fillId="0" borderId="1" xfId="2" applyFont="1" applyBorder="1" applyAlignment="1">
      <alignment horizontal="center" vertical="center"/>
    </xf>
    <xf numFmtId="164" fontId="8" fillId="0" borderId="2" xfId="2" applyFont="1" applyBorder="1" applyAlignment="1">
      <alignment horizontal="center" vertical="center"/>
    </xf>
    <xf numFmtId="164" fontId="8" fillId="0" borderId="3" xfId="2" applyFont="1" applyBorder="1" applyAlignment="1">
      <alignment horizontal="center" vertical="center"/>
    </xf>
    <xf numFmtId="164" fontId="8" fillId="0" borderId="4" xfId="2" applyFont="1" applyBorder="1" applyAlignment="1">
      <alignment horizontal="center" vertical="center"/>
    </xf>
    <xf numFmtId="164" fontId="8" fillId="0" borderId="5" xfId="2" applyFont="1" applyBorder="1" applyAlignment="1">
      <alignment horizontal="center" vertical="center"/>
    </xf>
    <xf numFmtId="164" fontId="8" fillId="0" borderId="6" xfId="2" applyFont="1" applyBorder="1" applyAlignment="1">
      <alignment horizontal="center" vertical="center"/>
    </xf>
    <xf numFmtId="164" fontId="8" fillId="0" borderId="12" xfId="2" applyFont="1" applyBorder="1" applyAlignment="1">
      <alignment horizontal="center" vertical="center"/>
    </xf>
    <xf numFmtId="37" fontId="8" fillId="0" borderId="5" xfId="2" applyNumberFormat="1" applyFont="1" applyBorder="1" applyAlignment="1">
      <alignment horizontal="center" vertical="center"/>
    </xf>
    <xf numFmtId="37" fontId="8" fillId="0" borderId="5" xfId="2" applyNumberFormat="1" applyFont="1" applyBorder="1" applyAlignment="1">
      <alignment horizontal="center" vertical="center"/>
    </xf>
    <xf numFmtId="37" fontId="8" fillId="0" borderId="4" xfId="2" applyNumberFormat="1" applyFont="1" applyBorder="1" applyAlignment="1">
      <alignment horizontal="center" vertical="center"/>
    </xf>
    <xf numFmtId="37" fontId="8" fillId="0" borderId="6" xfId="2" applyNumberFormat="1" applyFont="1" applyBorder="1" applyAlignment="1">
      <alignment horizontal="center" vertical="center"/>
    </xf>
    <xf numFmtId="37" fontId="8" fillId="0" borderId="2" xfId="2" applyNumberFormat="1" applyFont="1" applyBorder="1" applyAlignment="1">
      <alignment horizontal="center" vertical="center" wrapText="1"/>
    </xf>
    <xf numFmtId="37" fontId="8" fillId="0" borderId="12" xfId="2" applyNumberFormat="1" applyFont="1" applyBorder="1" applyAlignment="1">
      <alignment horizontal="center" vertical="center" wrapText="1"/>
    </xf>
    <xf numFmtId="37" fontId="8" fillId="0" borderId="2" xfId="2" applyNumberFormat="1" applyFont="1" applyBorder="1" applyAlignment="1">
      <alignment horizontal="center" vertical="center"/>
    </xf>
    <xf numFmtId="37" fontId="8" fillId="0" borderId="3" xfId="2" applyNumberFormat="1" applyFont="1" applyBorder="1" applyAlignment="1">
      <alignment horizontal="center" vertical="center"/>
    </xf>
    <xf numFmtId="0" fontId="9" fillId="0" borderId="0" xfId="1" applyFont="1"/>
    <xf numFmtId="164" fontId="8" fillId="0" borderId="13" xfId="2" applyFont="1" applyBorder="1" applyAlignment="1">
      <alignment horizontal="left" vertical="center"/>
    </xf>
    <xf numFmtId="164" fontId="8" fillId="0" borderId="13" xfId="2" applyFont="1" applyBorder="1" applyAlignment="1">
      <alignment horizontal="center" vertical="center" wrapText="1"/>
    </xf>
    <xf numFmtId="164" fontId="8" fillId="0" borderId="13" xfId="2" applyFont="1" applyBorder="1" applyAlignment="1">
      <alignment horizontal="center" vertical="center"/>
    </xf>
    <xf numFmtId="164" fontId="8" fillId="0" borderId="1" xfId="2" applyFont="1" applyBorder="1" applyAlignment="1">
      <alignment horizontal="center" vertical="center" wrapText="1"/>
    </xf>
    <xf numFmtId="164" fontId="8" fillId="0" borderId="12" xfId="2" applyFont="1" applyBorder="1" applyAlignment="1">
      <alignment horizontal="center" vertical="center" wrapText="1"/>
    </xf>
    <xf numFmtId="164" fontId="8" fillId="0" borderId="14" xfId="2" applyFont="1" applyBorder="1" applyAlignment="1">
      <alignment horizontal="center" vertical="center" wrapText="1"/>
    </xf>
    <xf numFmtId="164" fontId="8" fillId="0" borderId="15" xfId="2" applyFont="1" applyBorder="1" applyAlignment="1">
      <alignment horizontal="center" vertical="center"/>
    </xf>
    <xf numFmtId="164" fontId="8" fillId="0" borderId="16" xfId="2" applyFont="1" applyBorder="1" applyAlignment="1">
      <alignment horizontal="center" vertical="center"/>
    </xf>
    <xf numFmtId="164" fontId="8" fillId="0" borderId="17" xfId="2" applyFont="1" applyBorder="1" applyAlignment="1">
      <alignment horizontal="center" vertical="center"/>
    </xf>
    <xf numFmtId="37" fontId="8" fillId="0" borderId="10" xfId="2" applyNumberFormat="1" applyFont="1" applyBorder="1" applyAlignment="1">
      <alignment horizontal="center" vertical="center"/>
    </xf>
    <xf numFmtId="37" fontId="8" fillId="0" borderId="12" xfId="2" applyNumberFormat="1" applyFont="1" applyBorder="1" applyAlignment="1">
      <alignment horizontal="center" vertical="center" wrapText="1"/>
    </xf>
    <xf numFmtId="37" fontId="8" fillId="0" borderId="18" xfId="2" applyNumberFormat="1" applyFont="1" applyBorder="1" applyAlignment="1">
      <alignment horizontal="center" vertical="center" wrapText="1"/>
    </xf>
    <xf numFmtId="37" fontId="8" fillId="0" borderId="5" xfId="2" applyNumberFormat="1" applyFont="1" applyBorder="1" applyAlignment="1">
      <alignment horizontal="center" vertical="center" wrapText="1"/>
    </xf>
    <xf numFmtId="37" fontId="8" fillId="0" borderId="4" xfId="2" applyNumberFormat="1" applyFont="1" applyBorder="1" applyAlignment="1">
      <alignment horizontal="center" vertical="center"/>
    </xf>
    <xf numFmtId="164" fontId="8" fillId="0" borderId="10" xfId="2" applyFont="1" applyBorder="1" applyAlignment="1">
      <alignment horizontal="center" vertical="center"/>
    </xf>
    <xf numFmtId="164" fontId="8" fillId="0" borderId="17" xfId="2" applyFont="1" applyBorder="1" applyAlignment="1">
      <alignment horizontal="center" vertical="center" wrapText="1"/>
    </xf>
    <xf numFmtId="37" fontId="8" fillId="0" borderId="19" xfId="2" applyNumberFormat="1" applyFont="1" applyBorder="1" applyAlignment="1">
      <alignment horizontal="center" vertical="center"/>
    </xf>
    <xf numFmtId="37" fontId="8" fillId="0" borderId="20" xfId="2" applyNumberFormat="1" applyFont="1" applyBorder="1" applyAlignment="1">
      <alignment horizontal="center" vertical="center"/>
    </xf>
    <xf numFmtId="37" fontId="8" fillId="0" borderId="21" xfId="2" applyNumberFormat="1" applyFont="1" applyBorder="1" applyAlignment="1">
      <alignment horizontal="center" vertical="center"/>
    </xf>
    <xf numFmtId="37" fontId="8" fillId="0" borderId="22" xfId="2" applyNumberFormat="1" applyFont="1" applyBorder="1" applyAlignment="1">
      <alignment horizontal="center" vertical="center" wrapText="1"/>
    </xf>
    <xf numFmtId="37" fontId="8" fillId="0" borderId="22" xfId="2" applyNumberFormat="1" applyFont="1" applyBorder="1" applyAlignment="1">
      <alignment horizontal="center" vertical="center"/>
    </xf>
    <xf numFmtId="37" fontId="8" fillId="0" borderId="11" xfId="2" applyNumberFormat="1" applyFont="1" applyBorder="1" applyAlignment="1">
      <alignment horizontal="center" vertical="center"/>
    </xf>
    <xf numFmtId="37" fontId="8" fillId="0" borderId="17" xfId="2" applyNumberFormat="1" applyFont="1" applyBorder="1" applyAlignment="1">
      <alignment vertical="center" wrapText="1"/>
    </xf>
    <xf numFmtId="37" fontId="8" fillId="0" borderId="10" xfId="2" applyNumberFormat="1" applyFont="1" applyBorder="1" applyAlignment="1">
      <alignment horizontal="center" vertical="center" wrapText="1"/>
    </xf>
    <xf numFmtId="37" fontId="8" fillId="0" borderId="17" xfId="2" applyNumberFormat="1" applyFont="1" applyBorder="1" applyAlignment="1">
      <alignment horizontal="center" vertical="center" wrapText="1"/>
    </xf>
    <xf numFmtId="37" fontId="8" fillId="2" borderId="23" xfId="2" applyNumberFormat="1" applyFont="1" applyFill="1" applyBorder="1" applyAlignment="1">
      <alignment horizontal="center" vertical="center"/>
    </xf>
    <xf numFmtId="37" fontId="8" fillId="2" borderId="22" xfId="2" applyNumberFormat="1" applyFont="1" applyFill="1" applyBorder="1" applyAlignment="1">
      <alignment horizontal="center" vertical="center"/>
    </xf>
    <xf numFmtId="37" fontId="8" fillId="0" borderId="13" xfId="2" applyNumberFormat="1" applyFont="1" applyBorder="1" applyAlignment="1">
      <alignment horizontal="center" vertical="center" wrapText="1"/>
    </xf>
    <xf numFmtId="37" fontId="8" fillId="0" borderId="23" xfId="2" applyNumberFormat="1" applyFont="1" applyBorder="1" applyAlignment="1">
      <alignment horizontal="center" vertical="center" wrapText="1"/>
    </xf>
    <xf numFmtId="37" fontId="8" fillId="2" borderId="24" xfId="2" applyNumberFormat="1" applyFont="1" applyFill="1" applyBorder="1" applyAlignment="1">
      <alignment horizontal="center" vertical="center"/>
    </xf>
    <xf numFmtId="37" fontId="10" fillId="0" borderId="12" xfId="2" applyNumberFormat="1" applyFont="1" applyBorder="1" applyAlignment="1">
      <alignment horizontal="left" vertical="center" wrapText="1"/>
    </xf>
    <xf numFmtId="37" fontId="11" fillId="0" borderId="12" xfId="2" applyNumberFormat="1" applyFont="1" applyBorder="1" applyAlignment="1">
      <alignment horizontal="center" vertical="center"/>
    </xf>
    <xf numFmtId="37" fontId="10" fillId="0" borderId="12" xfId="2" applyNumberFormat="1" applyFont="1" applyBorder="1" applyAlignment="1">
      <alignment horizontal="center" vertical="center"/>
    </xf>
    <xf numFmtId="37" fontId="8" fillId="0" borderId="12" xfId="2" applyNumberFormat="1" applyFont="1" applyBorder="1" applyAlignment="1">
      <alignment horizontal="center" vertical="center"/>
    </xf>
    <xf numFmtId="37" fontId="8" fillId="0" borderId="2" xfId="2" applyNumberFormat="1" applyFont="1" applyBorder="1" applyAlignment="1">
      <alignment horizontal="center" vertical="center"/>
    </xf>
    <xf numFmtId="37" fontId="8" fillId="0" borderId="18" xfId="2" applyNumberFormat="1" applyFont="1" applyBorder="1" applyAlignment="1">
      <alignment horizontal="center" vertical="center"/>
    </xf>
    <xf numFmtId="37" fontId="8" fillId="0" borderId="25" xfId="2" applyNumberFormat="1" applyFont="1" applyBorder="1" applyAlignment="1">
      <alignment horizontal="center" vertical="center"/>
    </xf>
    <xf numFmtId="37" fontId="8" fillId="0" borderId="26" xfId="2" applyNumberFormat="1" applyFont="1" applyBorder="1" applyAlignment="1">
      <alignment horizontal="center" vertical="center"/>
    </xf>
    <xf numFmtId="37" fontId="9" fillId="0" borderId="25" xfId="2" applyNumberFormat="1" applyFont="1" applyBorder="1" applyAlignment="1">
      <alignment horizontal="center" vertical="center"/>
    </xf>
    <xf numFmtId="37" fontId="9" fillId="0" borderId="18" xfId="2" applyNumberFormat="1" applyFont="1" applyBorder="1" applyAlignment="1">
      <alignment horizontal="center" vertical="center"/>
    </xf>
    <xf numFmtId="2" fontId="8" fillId="0" borderId="26" xfId="2" applyNumberFormat="1" applyFont="1" applyBorder="1" applyAlignment="1">
      <alignment horizontal="center" vertical="center"/>
    </xf>
    <xf numFmtId="49" fontId="11" fillId="0" borderId="18" xfId="2" applyNumberFormat="1" applyFont="1" applyBorder="1" applyAlignment="1">
      <alignment horizontal="center" vertical="center"/>
    </xf>
    <xf numFmtId="165" fontId="9" fillId="0" borderId="18" xfId="2" applyNumberFormat="1" applyFont="1" applyBorder="1" applyAlignment="1">
      <alignment horizontal="center" vertical="center"/>
    </xf>
    <xf numFmtId="165" fontId="9" fillId="0" borderId="27" xfId="2" applyNumberFormat="1" applyFont="1" applyBorder="1" applyAlignment="1">
      <alignment horizontal="center" vertical="center"/>
    </xf>
    <xf numFmtId="1" fontId="9" fillId="0" borderId="18" xfId="2" applyNumberFormat="1" applyFont="1" applyBorder="1" applyAlignment="1">
      <alignment horizontal="center" vertical="center"/>
    </xf>
    <xf numFmtId="2" fontId="9" fillId="0" borderId="1" xfId="2" applyNumberFormat="1" applyFont="1" applyBorder="1" applyAlignment="1">
      <alignment horizontal="center" vertical="center"/>
    </xf>
    <xf numFmtId="2" fontId="9" fillId="0" borderId="12" xfId="2" applyNumberFormat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2" borderId="26" xfId="1" applyFont="1" applyFill="1" applyBorder="1" applyAlignment="1">
      <alignment horizontal="center" vertical="center"/>
    </xf>
    <xf numFmtId="37" fontId="8" fillId="2" borderId="18" xfId="2" applyNumberFormat="1" applyFont="1" applyFill="1" applyBorder="1" applyAlignment="1">
      <alignment horizontal="center" vertical="center"/>
    </xf>
    <xf numFmtId="166" fontId="9" fillId="0" borderId="26" xfId="2" applyNumberFormat="1" applyFont="1" applyBorder="1" applyAlignment="1">
      <alignment horizontal="center" vertical="center"/>
    </xf>
    <xf numFmtId="167" fontId="9" fillId="0" borderId="26" xfId="2" applyNumberFormat="1" applyFont="1" applyBorder="1" applyAlignment="1">
      <alignment horizontal="center" vertical="center"/>
    </xf>
    <xf numFmtId="167" fontId="9" fillId="0" borderId="25" xfId="2" applyNumberFormat="1" applyFont="1" applyBorder="1" applyAlignment="1">
      <alignment horizontal="center" vertical="center"/>
    </xf>
    <xf numFmtId="167" fontId="9" fillId="0" borderId="1" xfId="2" applyNumberFormat="1" applyFont="1" applyBorder="1" applyAlignment="1">
      <alignment horizontal="center" vertical="center"/>
    </xf>
    <xf numFmtId="167" fontId="9" fillId="0" borderId="1" xfId="2" applyNumberFormat="1" applyFont="1" applyBorder="1" applyAlignment="1">
      <alignment horizontal="center" vertical="center" wrapText="1"/>
    </xf>
    <xf numFmtId="49" fontId="9" fillId="0" borderId="12" xfId="2" applyNumberFormat="1" applyFont="1" applyBorder="1" applyAlignment="1">
      <alignment horizontal="center" vertical="center"/>
    </xf>
    <xf numFmtId="167" fontId="9" fillId="2" borderId="1" xfId="2" applyNumberFormat="1" applyFont="1" applyFill="1" applyBorder="1" applyAlignment="1">
      <alignment horizontal="center" vertical="center"/>
    </xf>
    <xf numFmtId="167" fontId="8" fillId="2" borderId="18" xfId="2" applyNumberFormat="1" applyFont="1" applyFill="1" applyBorder="1" applyAlignment="1">
      <alignment horizontal="center" vertical="center"/>
    </xf>
    <xf numFmtId="0" fontId="9" fillId="0" borderId="13" xfId="1" applyFont="1" applyBorder="1" applyAlignment="1">
      <alignment horizontal="center"/>
    </xf>
    <xf numFmtId="0" fontId="9" fillId="0" borderId="3" xfId="1" applyFont="1" applyBorder="1" applyAlignment="1">
      <alignment horizontal="center"/>
    </xf>
    <xf numFmtId="37" fontId="10" fillId="0" borderId="28" xfId="2" applyNumberFormat="1" applyFont="1" applyBorder="1" applyAlignment="1">
      <alignment horizontal="left" vertical="center" wrapText="1"/>
    </xf>
    <xf numFmtId="2" fontId="8" fillId="0" borderId="2" xfId="2" applyNumberFormat="1" applyFont="1" applyBorder="1" applyAlignment="1">
      <alignment horizontal="center" vertical="center"/>
    </xf>
    <xf numFmtId="166" fontId="9" fillId="0" borderId="2" xfId="2" applyNumberFormat="1" applyFont="1" applyBorder="1" applyAlignment="1">
      <alignment horizontal="center" vertical="center"/>
    </xf>
    <xf numFmtId="37" fontId="9" fillId="0" borderId="12" xfId="2" applyNumberFormat="1" applyFont="1" applyBorder="1" applyAlignment="1">
      <alignment horizontal="center" vertical="center"/>
    </xf>
    <xf numFmtId="167" fontId="9" fillId="0" borderId="3" xfId="2" applyNumberFormat="1" applyFont="1" applyBorder="1" applyAlignment="1">
      <alignment horizontal="center" vertical="center"/>
    </xf>
    <xf numFmtId="167" fontId="9" fillId="0" borderId="12" xfId="2" applyNumberFormat="1" applyFont="1" applyBorder="1" applyAlignment="1">
      <alignment horizontal="center" vertical="center"/>
    </xf>
    <xf numFmtId="167" fontId="9" fillId="0" borderId="12" xfId="2" applyNumberFormat="1" applyFont="1" applyBorder="1" applyAlignment="1">
      <alignment horizontal="center" vertical="center" wrapText="1"/>
    </xf>
    <xf numFmtId="167" fontId="9" fillId="0" borderId="17" xfId="2" applyNumberFormat="1" applyFont="1" applyBorder="1" applyAlignment="1">
      <alignment horizontal="center" vertical="center"/>
    </xf>
    <xf numFmtId="167" fontId="9" fillId="0" borderId="17" xfId="2" applyNumberFormat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/>
    </xf>
    <xf numFmtId="37" fontId="8" fillId="0" borderId="13" xfId="2" applyNumberFormat="1" applyFont="1" applyBorder="1" applyAlignment="1">
      <alignment horizontal="center" vertical="center"/>
    </xf>
    <xf numFmtId="37" fontId="9" fillId="0" borderId="1" xfId="2" applyNumberFormat="1" applyFont="1" applyBorder="1" applyAlignment="1">
      <alignment horizontal="center" vertical="center"/>
    </xf>
    <xf numFmtId="165" fontId="9" fillId="0" borderId="12" xfId="2" applyNumberFormat="1" applyFont="1" applyBorder="1" applyAlignment="1">
      <alignment horizontal="center" vertical="center"/>
    </xf>
    <xf numFmtId="165" fontId="9" fillId="0" borderId="3" xfId="2" applyNumberFormat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9" fillId="0" borderId="12" xfId="2" applyNumberFormat="1" applyFont="1" applyBorder="1" applyAlignment="1">
      <alignment horizontal="center" vertical="center"/>
    </xf>
    <xf numFmtId="167" fontId="9" fillId="0" borderId="2" xfId="2" applyNumberFormat="1" applyFont="1" applyBorder="1" applyAlignment="1">
      <alignment horizontal="center" vertical="center"/>
    </xf>
    <xf numFmtId="0" fontId="9" fillId="0" borderId="7" xfId="1" applyFont="1" applyBorder="1" applyAlignment="1">
      <alignment horizontal="center"/>
    </xf>
    <xf numFmtId="0" fontId="9" fillId="0" borderId="8" xfId="1" applyFont="1" applyBorder="1" applyAlignment="1">
      <alignment horizontal="center"/>
    </xf>
    <xf numFmtId="37" fontId="11" fillId="0" borderId="1" xfId="2" applyNumberFormat="1" applyFont="1" applyBorder="1" applyAlignment="1">
      <alignment horizontal="center" vertical="center"/>
    </xf>
    <xf numFmtId="37" fontId="8" fillId="0" borderId="12" xfId="2" quotePrefix="1" applyNumberFormat="1" applyFont="1" applyBorder="1" applyAlignment="1">
      <alignment horizontal="center" vertical="center"/>
    </xf>
    <xf numFmtId="49" fontId="11" fillId="0" borderId="13" xfId="2" applyNumberFormat="1" applyFont="1" applyBorder="1" applyAlignment="1">
      <alignment horizontal="center" vertical="center"/>
    </xf>
    <xf numFmtId="1" fontId="9" fillId="0" borderId="13" xfId="2" quotePrefix="1" applyNumberFormat="1" applyFont="1" applyBorder="1" applyAlignment="1">
      <alignment horizontal="center" vertical="center"/>
    </xf>
    <xf numFmtId="166" fontId="9" fillId="0" borderId="29" xfId="2" applyNumberFormat="1" applyFont="1" applyBorder="1" applyAlignment="1">
      <alignment horizontal="center" vertical="center"/>
    </xf>
    <xf numFmtId="37" fontId="9" fillId="0" borderId="13" xfId="2" applyNumberFormat="1" applyFont="1" applyBorder="1" applyAlignment="1">
      <alignment horizontal="center" vertical="center"/>
    </xf>
    <xf numFmtId="167" fontId="9" fillId="0" borderId="13" xfId="2" applyNumberFormat="1" applyFont="1" applyBorder="1" applyAlignment="1">
      <alignment horizontal="center" vertical="center"/>
    </xf>
    <xf numFmtId="167" fontId="9" fillId="0" borderId="12" xfId="2" applyNumberFormat="1" applyFont="1" applyBorder="1" applyAlignment="1">
      <alignment horizontal="center" vertical="center"/>
    </xf>
    <xf numFmtId="167" fontId="9" fillId="2" borderId="12" xfId="2" applyNumberFormat="1" applyFont="1" applyFill="1" applyBorder="1" applyAlignment="1">
      <alignment horizontal="center" vertical="center"/>
    </xf>
    <xf numFmtId="167" fontId="9" fillId="0" borderId="28" xfId="2" applyNumberFormat="1" applyFont="1" applyBorder="1" applyAlignment="1">
      <alignment horizontal="center" vertical="center"/>
    </xf>
    <xf numFmtId="167" fontId="9" fillId="0" borderId="28" xfId="2" applyNumberFormat="1" applyFont="1" applyBorder="1" applyAlignment="1">
      <alignment horizontal="center" vertical="center" wrapText="1"/>
    </xf>
    <xf numFmtId="37" fontId="11" fillId="0" borderId="1" xfId="2" applyNumberFormat="1" applyFont="1" applyBorder="1" applyAlignment="1">
      <alignment horizontal="center" vertical="center" wrapText="1"/>
    </xf>
    <xf numFmtId="49" fontId="9" fillId="0" borderId="13" xfId="2" applyNumberFormat="1" applyFont="1" applyBorder="1" applyAlignment="1">
      <alignment horizontal="center" vertical="center"/>
    </xf>
    <xf numFmtId="37" fontId="10" fillId="0" borderId="17" xfId="2" applyNumberFormat="1" applyFont="1" applyBorder="1" applyAlignment="1">
      <alignment horizontal="left" vertical="center" wrapText="1"/>
    </xf>
    <xf numFmtId="37" fontId="11" fillId="0" borderId="13" xfId="2" applyNumberFormat="1" applyFont="1" applyBorder="1" applyAlignment="1">
      <alignment horizontal="center" vertical="center"/>
    </xf>
    <xf numFmtId="37" fontId="10" fillId="0" borderId="13" xfId="2" applyNumberFormat="1" applyFont="1" applyBorder="1" applyAlignment="1">
      <alignment horizontal="center" vertical="center"/>
    </xf>
    <xf numFmtId="37" fontId="8" fillId="0" borderId="6" xfId="2" applyNumberFormat="1" applyFont="1" applyBorder="1" applyAlignment="1">
      <alignment horizontal="center" vertical="center"/>
    </xf>
    <xf numFmtId="37" fontId="8" fillId="0" borderId="13" xfId="2" quotePrefix="1" applyNumberFormat="1" applyFont="1" applyBorder="1" applyAlignment="1">
      <alignment horizontal="center" vertical="center"/>
    </xf>
    <xf numFmtId="37" fontId="9" fillId="0" borderId="4" xfId="2" applyNumberFormat="1" applyFont="1" applyBorder="1" applyAlignment="1">
      <alignment horizontal="center" vertical="center"/>
    </xf>
    <xf numFmtId="2" fontId="8" fillId="0" borderId="5" xfId="2" applyNumberFormat="1" applyFont="1" applyBorder="1" applyAlignment="1">
      <alignment horizontal="center" vertical="center"/>
    </xf>
    <xf numFmtId="165" fontId="9" fillId="0" borderId="13" xfId="2" applyNumberFormat="1" applyFont="1" applyBorder="1" applyAlignment="1">
      <alignment horizontal="center" vertical="center"/>
    </xf>
    <xf numFmtId="165" fontId="9" fillId="0" borderId="6" xfId="2" applyNumberFormat="1" applyFont="1" applyBorder="1" applyAlignment="1">
      <alignment horizontal="center" vertical="center"/>
    </xf>
    <xf numFmtId="2" fontId="9" fillId="0" borderId="4" xfId="2" applyNumberFormat="1" applyFont="1" applyBorder="1" applyAlignment="1">
      <alignment horizontal="center" vertical="center"/>
    </xf>
    <xf numFmtId="2" fontId="9" fillId="0" borderId="13" xfId="2" applyNumberFormat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9" fillId="2" borderId="5" xfId="1" applyFont="1" applyFill="1" applyBorder="1" applyAlignment="1">
      <alignment horizontal="center" vertical="center"/>
    </xf>
    <xf numFmtId="37" fontId="8" fillId="2" borderId="13" xfId="2" applyNumberFormat="1" applyFont="1" applyFill="1" applyBorder="1" applyAlignment="1">
      <alignment horizontal="center" vertical="center"/>
    </xf>
    <xf numFmtId="166" fontId="9" fillId="0" borderId="13" xfId="2" applyNumberFormat="1" applyFont="1" applyBorder="1" applyAlignment="1">
      <alignment horizontal="center" vertical="center"/>
    </xf>
    <xf numFmtId="167" fontId="9" fillId="2" borderId="13" xfId="2" applyNumberFormat="1" applyFont="1" applyFill="1" applyBorder="1" applyAlignment="1">
      <alignment horizontal="center" vertical="center"/>
    </xf>
    <xf numFmtId="167" fontId="8" fillId="2" borderId="13" xfId="2" applyNumberFormat="1" applyFont="1" applyFill="1" applyBorder="1" applyAlignment="1">
      <alignment horizontal="center" vertical="center"/>
    </xf>
    <xf numFmtId="167" fontId="9" fillId="0" borderId="4" xfId="2" applyNumberFormat="1" applyFont="1" applyBorder="1" applyAlignment="1">
      <alignment horizontal="center" vertical="center"/>
    </xf>
    <xf numFmtId="0" fontId="9" fillId="0" borderId="11" xfId="1" applyFont="1" applyBorder="1" applyAlignment="1">
      <alignment horizontal="center"/>
    </xf>
    <xf numFmtId="0" fontId="9" fillId="0" borderId="0" xfId="3" applyFont="1"/>
    <xf numFmtId="2" fontId="13" fillId="0" borderId="0" xfId="2" applyNumberFormat="1" applyFont="1" applyAlignment="1">
      <alignment horizontal="center" vertical="center"/>
    </xf>
    <xf numFmtId="0" fontId="3" fillId="0" borderId="0" xfId="3" applyFont="1"/>
    <xf numFmtId="37" fontId="14" fillId="0" borderId="4" xfId="2" applyNumberFormat="1" applyFont="1" applyBorder="1" applyAlignment="1">
      <alignment horizontal="center" vertical="center"/>
    </xf>
    <xf numFmtId="37" fontId="14" fillId="0" borderId="5" xfId="2" applyNumberFormat="1" applyFont="1" applyBorder="1" applyAlignment="1">
      <alignment horizontal="center" vertical="center"/>
    </xf>
    <xf numFmtId="37" fontId="14" fillId="0" borderId="6" xfId="2" applyNumberFormat="1" applyFont="1" applyBorder="1" applyAlignment="1">
      <alignment horizontal="center" vertical="center"/>
    </xf>
    <xf numFmtId="37" fontId="8" fillId="0" borderId="0" xfId="2" applyNumberFormat="1" applyFont="1" applyAlignment="1">
      <alignment horizontal="center" vertical="center"/>
    </xf>
    <xf numFmtId="37" fontId="14" fillId="0" borderId="0" xfId="2" applyNumberFormat="1" applyFont="1" applyAlignment="1">
      <alignment horizontal="center" vertical="center"/>
    </xf>
    <xf numFmtId="0" fontId="15" fillId="0" borderId="0" xfId="1" applyFont="1" applyAlignment="1">
      <alignment vertical="center"/>
    </xf>
    <xf numFmtId="37" fontId="16" fillId="0" borderId="0" xfId="2" applyNumberFormat="1" applyFont="1" applyAlignment="1">
      <alignment horizontal="center" vertical="center" wrapText="1"/>
    </xf>
    <xf numFmtId="37" fontId="14" fillId="0" borderId="13" xfId="2" applyNumberFormat="1" applyFont="1" applyBorder="1" applyAlignment="1">
      <alignment horizontal="center" vertical="center"/>
    </xf>
    <xf numFmtId="37" fontId="14" fillId="0" borderId="13" xfId="2" applyNumberFormat="1" applyFont="1" applyBorder="1" applyAlignment="1">
      <alignment horizontal="center" vertical="center" wrapText="1"/>
    </xf>
    <xf numFmtId="37" fontId="8" fillId="0" borderId="0" xfId="2" applyNumberFormat="1" applyFont="1" applyAlignment="1">
      <alignment horizontal="center" vertical="center" wrapText="1"/>
    </xf>
    <xf numFmtId="0" fontId="3" fillId="3" borderId="0" xfId="1" applyFont="1" applyFill="1"/>
  </cellXfs>
  <cellStyles count="4">
    <cellStyle name="Normal" xfId="0" builtinId="0"/>
    <cellStyle name="Normal 2" xfId="3" xr:uid="{F79F738A-10C6-4A7C-87A8-7CA1198310A0}"/>
    <cellStyle name="Normal 2 3" xfId="2" xr:uid="{FF0F3610-522E-49EB-946D-4BBADE497777}"/>
    <cellStyle name="Normal 73" xfId="1" xr:uid="{5B87B3AA-C2CA-4AD8-A1C0-0486AAE2DF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417390</xdr:colOff>
      <xdr:row>4</xdr:row>
      <xdr:rowOff>152400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2EC120E6-85C6-4987-A14D-179AAAE004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271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24057-BFF3-4409-89A7-AAA8357ECA62}">
  <dimension ref="A1:AX407"/>
  <sheetViews>
    <sheetView tabSelected="1" zoomScaleNormal="10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E31" sqref="E31"/>
    </sheetView>
  </sheetViews>
  <sheetFormatPr baseColWidth="10" defaultColWidth="11.42578125" defaultRowHeight="15"/>
  <cols>
    <col min="1" max="1" width="10.42578125" style="11" customWidth="1"/>
    <col min="2" max="2" width="12.5703125" style="11" bestFit="1" customWidth="1"/>
    <col min="3" max="3" width="12.5703125" style="11" customWidth="1"/>
    <col min="4" max="4" width="7.85546875" style="11" customWidth="1"/>
    <col min="5" max="5" width="9.7109375" style="11" customWidth="1"/>
    <col min="6" max="6" width="11.140625" style="11" customWidth="1"/>
    <col min="7" max="7" width="8.7109375" style="11" customWidth="1"/>
    <col min="8" max="10" width="5.85546875" style="11" customWidth="1"/>
    <col min="11" max="11" width="6.7109375" style="11" customWidth="1"/>
    <col min="12" max="12" width="5" style="11" customWidth="1"/>
    <col min="13" max="14" width="9.85546875" style="11" customWidth="1"/>
    <col min="15" max="15" width="7.28515625" style="11" customWidth="1"/>
    <col min="16" max="16" width="4.28515625" style="11" customWidth="1"/>
    <col min="17" max="17" width="9.85546875" style="11" customWidth="1"/>
    <col min="18" max="18" width="11.5703125" style="11" customWidth="1"/>
    <col min="19" max="19" width="6.140625" style="11" customWidth="1"/>
    <col min="20" max="20" width="4.42578125" style="11" customWidth="1"/>
    <col min="21" max="21" width="9.42578125" style="11" customWidth="1"/>
    <col min="22" max="22" width="4.42578125" style="11" customWidth="1"/>
    <col min="23" max="23" width="9.85546875" style="11" customWidth="1"/>
    <col min="24" max="24" width="9.85546875" style="162" customWidth="1"/>
    <col min="25" max="25" width="5.28515625" style="11" customWidth="1"/>
    <col min="26" max="26" width="6.42578125" style="11" customWidth="1"/>
    <col min="27" max="27" width="7.140625" style="11" customWidth="1"/>
    <col min="28" max="28" width="8.7109375" style="11" customWidth="1"/>
    <col min="29" max="29" width="6.7109375" style="11" customWidth="1"/>
    <col min="30" max="30" width="7.28515625" style="11" customWidth="1"/>
    <col min="31" max="31" width="8" style="162" customWidth="1"/>
    <col min="32" max="32" width="7.7109375" style="11" hidden="1" customWidth="1"/>
    <col min="33" max="33" width="8.28515625" style="11" hidden="1" customWidth="1"/>
    <col min="34" max="34" width="8.5703125" style="11" hidden="1" customWidth="1"/>
    <col min="35" max="35" width="4.85546875" style="11" customWidth="1"/>
    <col min="36" max="36" width="12.140625" style="173" bestFit="1" customWidth="1"/>
    <col min="37" max="37" width="5.28515625" style="11" customWidth="1"/>
    <col min="38" max="39" width="4.85546875" style="11" customWidth="1"/>
    <col min="40" max="40" width="6.140625" style="11" customWidth="1"/>
    <col min="41" max="41" width="9.42578125" style="11" customWidth="1"/>
    <col min="42" max="42" width="8.85546875" style="11" customWidth="1"/>
    <col min="43" max="43" width="9.85546875" style="11" customWidth="1"/>
    <col min="44" max="44" width="11.42578125" style="11" customWidth="1"/>
    <col min="45" max="45" width="9.7109375" style="11" customWidth="1"/>
    <col min="46" max="46" width="12.140625" style="11" bestFit="1" customWidth="1"/>
    <col min="47" max="47" width="5.5703125" style="11" customWidth="1"/>
    <col min="48" max="48" width="8.140625" style="11" customWidth="1"/>
    <col min="49" max="49" width="9.42578125" style="11" customWidth="1"/>
    <col min="50" max="50" width="11.85546875" style="11" customWidth="1"/>
    <col min="51" max="51" width="6.5703125" style="11" customWidth="1"/>
    <col min="52" max="16384" width="11.42578125" style="11"/>
  </cols>
  <sheetData>
    <row r="1" spans="1:50" ht="15.75" customHeight="1" thickBot="1">
      <c r="A1" s="1"/>
      <c r="B1" s="2"/>
      <c r="C1" s="2"/>
      <c r="D1" s="3"/>
      <c r="E1" s="4"/>
      <c r="F1" s="4"/>
      <c r="G1" s="5" t="s">
        <v>0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7"/>
      <c r="AO1" s="8" t="s">
        <v>1</v>
      </c>
      <c r="AP1" s="9"/>
      <c r="AQ1" s="9"/>
      <c r="AR1" s="9"/>
      <c r="AS1" s="9"/>
      <c r="AT1" s="9"/>
      <c r="AU1" s="9"/>
      <c r="AV1" s="9"/>
      <c r="AW1" s="9"/>
      <c r="AX1" s="10"/>
    </row>
    <row r="2" spans="1:50" ht="15" customHeight="1" thickBot="1">
      <c r="A2" s="12"/>
      <c r="B2" s="13"/>
      <c r="C2" s="13"/>
      <c r="D2" s="14"/>
      <c r="E2" s="15"/>
      <c r="F2" s="15"/>
      <c r="G2" s="16" t="s">
        <v>2</v>
      </c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8"/>
      <c r="AO2" s="19" t="s">
        <v>3</v>
      </c>
      <c r="AP2" s="20"/>
      <c r="AQ2" s="20"/>
      <c r="AR2" s="20"/>
      <c r="AS2" s="20"/>
      <c r="AT2" s="20"/>
      <c r="AU2" s="20"/>
      <c r="AV2" s="20"/>
      <c r="AW2" s="20"/>
      <c r="AX2" s="21"/>
    </row>
    <row r="3" spans="1:50" ht="15.75" customHeight="1" thickBot="1">
      <c r="A3" s="22"/>
      <c r="B3" s="23"/>
      <c r="C3" s="23"/>
      <c r="D3" s="24"/>
      <c r="E3" s="25"/>
      <c r="F3" s="25"/>
      <c r="G3" s="26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8"/>
      <c r="AO3" s="29" t="s">
        <v>4</v>
      </c>
      <c r="AP3" s="30"/>
      <c r="AQ3" s="30"/>
      <c r="AR3" s="30"/>
      <c r="AS3" s="30"/>
      <c r="AT3" s="30"/>
      <c r="AU3" s="30"/>
      <c r="AV3" s="30"/>
      <c r="AW3" s="30"/>
      <c r="AX3" s="31"/>
    </row>
    <row r="4" spans="1:50" s="47" customFormat="1" ht="13.5" customHeight="1" thickBot="1">
      <c r="A4" s="32" t="s">
        <v>5</v>
      </c>
      <c r="B4" s="33"/>
      <c r="C4" s="33"/>
      <c r="D4" s="34"/>
      <c r="E4" s="35" t="s">
        <v>6</v>
      </c>
      <c r="F4" s="36"/>
      <c r="G4" s="36"/>
      <c r="H4" s="36"/>
      <c r="I4" s="36"/>
      <c r="J4" s="37"/>
      <c r="K4" s="38" t="s">
        <v>7</v>
      </c>
      <c r="L4" s="39" t="s">
        <v>8</v>
      </c>
      <c r="M4" s="39"/>
      <c r="N4" s="39"/>
      <c r="O4" s="39"/>
      <c r="P4" s="39"/>
      <c r="Q4" s="39"/>
      <c r="R4" s="39"/>
      <c r="S4" s="39"/>
      <c r="T4" s="39"/>
      <c r="U4" s="39"/>
      <c r="V4" s="39"/>
      <c r="W4" s="40"/>
      <c r="X4" s="41" t="s">
        <v>9</v>
      </c>
      <c r="Y4" s="39"/>
      <c r="Z4" s="39"/>
      <c r="AA4" s="39"/>
      <c r="AB4" s="39"/>
      <c r="AC4" s="39"/>
      <c r="AD4" s="39"/>
      <c r="AE4" s="42"/>
      <c r="AF4" s="43" t="s">
        <v>10</v>
      </c>
      <c r="AG4" s="44" t="s">
        <v>11</v>
      </c>
      <c r="AH4" s="44" t="s">
        <v>12</v>
      </c>
      <c r="AI4" s="41" t="s">
        <v>13</v>
      </c>
      <c r="AJ4" s="39"/>
      <c r="AK4" s="39"/>
      <c r="AL4" s="39"/>
      <c r="AM4" s="39"/>
      <c r="AN4" s="42"/>
      <c r="AO4" s="41" t="s">
        <v>14</v>
      </c>
      <c r="AP4" s="39"/>
      <c r="AQ4" s="39"/>
      <c r="AR4" s="39"/>
      <c r="AS4" s="39"/>
      <c r="AT4" s="39"/>
      <c r="AU4" s="39"/>
      <c r="AV4" s="39"/>
      <c r="AW4" s="45"/>
      <c r="AX4" s="46"/>
    </row>
    <row r="5" spans="1:50" s="47" customFormat="1" ht="55.5" customHeight="1" thickBot="1">
      <c r="A5" s="48" t="s">
        <v>15</v>
      </c>
      <c r="B5" s="49" t="s">
        <v>16</v>
      </c>
      <c r="C5" s="50" t="s">
        <v>17</v>
      </c>
      <c r="D5" s="50" t="s">
        <v>17</v>
      </c>
      <c r="E5" s="51" t="s">
        <v>18</v>
      </c>
      <c r="F5" s="52" t="s">
        <v>19</v>
      </c>
      <c r="G5" s="52" t="s">
        <v>20</v>
      </c>
      <c r="H5" s="53" t="s">
        <v>21</v>
      </c>
      <c r="I5" s="54" t="s">
        <v>22</v>
      </c>
      <c r="J5" s="55" t="s">
        <v>23</v>
      </c>
      <c r="K5" s="56"/>
      <c r="L5" s="57" t="s">
        <v>24</v>
      </c>
      <c r="M5" s="58" t="s">
        <v>25</v>
      </c>
      <c r="N5" s="59" t="s">
        <v>26</v>
      </c>
      <c r="O5" s="57" t="s">
        <v>17</v>
      </c>
      <c r="P5" s="50" t="s">
        <v>27</v>
      </c>
      <c r="Q5" s="60" t="s">
        <v>25</v>
      </c>
      <c r="R5" s="59" t="s">
        <v>26</v>
      </c>
      <c r="S5" s="57" t="s">
        <v>17</v>
      </c>
      <c r="T5" s="61" t="s">
        <v>24</v>
      </c>
      <c r="U5" s="58" t="s">
        <v>28</v>
      </c>
      <c r="V5" s="62" t="s">
        <v>27</v>
      </c>
      <c r="W5" s="58" t="s">
        <v>28</v>
      </c>
      <c r="X5" s="63" t="s">
        <v>29</v>
      </c>
      <c r="Y5" s="64" t="s">
        <v>30</v>
      </c>
      <c r="Z5" s="65" t="s">
        <v>31</v>
      </c>
      <c r="AA5" s="66" t="s">
        <v>32</v>
      </c>
      <c r="AB5" s="67" t="s">
        <v>33</v>
      </c>
      <c r="AC5" s="68" t="s">
        <v>34</v>
      </c>
      <c r="AD5" s="69" t="s">
        <v>35</v>
      </c>
      <c r="AE5" s="70" t="s">
        <v>36</v>
      </c>
      <c r="AF5" s="71"/>
      <c r="AG5" s="72"/>
      <c r="AH5" s="72"/>
      <c r="AI5" s="64" t="s">
        <v>17</v>
      </c>
      <c r="AJ5" s="73" t="s">
        <v>37</v>
      </c>
      <c r="AK5" s="74" t="s">
        <v>38</v>
      </c>
      <c r="AL5" s="68" t="s">
        <v>39</v>
      </c>
      <c r="AM5" s="68" t="s">
        <v>40</v>
      </c>
      <c r="AN5" s="69" t="s">
        <v>41</v>
      </c>
      <c r="AO5" s="61" t="s">
        <v>42</v>
      </c>
      <c r="AP5" s="75" t="s">
        <v>43</v>
      </c>
      <c r="AQ5" s="75" t="s">
        <v>44</v>
      </c>
      <c r="AR5" s="75" t="s">
        <v>45</v>
      </c>
      <c r="AS5" s="76" t="s">
        <v>46</v>
      </c>
      <c r="AT5" s="73" t="s">
        <v>37</v>
      </c>
      <c r="AU5" s="77" t="s">
        <v>47</v>
      </c>
      <c r="AV5" s="40" t="s">
        <v>48</v>
      </c>
      <c r="AW5" s="75" t="s">
        <v>49</v>
      </c>
      <c r="AX5" s="75" t="s">
        <v>50</v>
      </c>
    </row>
    <row r="6" spans="1:50" s="47" customFormat="1" ht="26.25" customHeight="1" thickBot="1">
      <c r="A6" s="78" t="s">
        <v>51</v>
      </c>
      <c r="B6" s="79" t="s">
        <v>52</v>
      </c>
      <c r="C6" s="79" t="s">
        <v>53</v>
      </c>
      <c r="D6" s="79" t="s">
        <v>54</v>
      </c>
      <c r="E6" s="80">
        <f>IF(L6=P6,(L6-0.3)*13,L6*13)</f>
        <v>61.1</v>
      </c>
      <c r="F6" s="80">
        <v>66.349999999999994</v>
      </c>
      <c r="G6" s="81">
        <v>60</v>
      </c>
      <c r="H6" s="82">
        <v>100</v>
      </c>
      <c r="I6" s="81">
        <v>470</v>
      </c>
      <c r="J6" s="81">
        <v>320</v>
      </c>
      <c r="K6" s="83" t="s">
        <v>55</v>
      </c>
      <c r="L6" s="84">
        <v>5</v>
      </c>
      <c r="M6" s="83">
        <v>110</v>
      </c>
      <c r="N6" s="83" t="s">
        <v>56</v>
      </c>
      <c r="O6" s="85" t="s">
        <v>57</v>
      </c>
      <c r="P6" s="83">
        <v>5</v>
      </c>
      <c r="Q6" s="85">
        <v>95</v>
      </c>
      <c r="R6" s="83" t="s">
        <v>58</v>
      </c>
      <c r="S6" s="85" t="s">
        <v>59</v>
      </c>
      <c r="T6" s="86">
        <f t="shared" ref="T6:T13" si="0">+L6*6</f>
        <v>30</v>
      </c>
      <c r="U6" s="87">
        <f>T6*M6</f>
        <v>3300</v>
      </c>
      <c r="V6" s="87">
        <f t="shared" ref="V6:V14" si="1">P6*6</f>
        <v>30</v>
      </c>
      <c r="W6" s="87">
        <f>V6*Q6</f>
        <v>2850</v>
      </c>
      <c r="X6" s="87" t="s">
        <v>60</v>
      </c>
      <c r="Y6" s="83">
        <v>161</v>
      </c>
      <c r="Z6" s="88">
        <v>1.2</v>
      </c>
      <c r="AA6" s="89" t="s">
        <v>61</v>
      </c>
      <c r="AB6" s="87">
        <v>272</v>
      </c>
      <c r="AC6" s="90">
        <f t="shared" ref="AC6:AC14" si="2">+(AB6*T6)/1000</f>
        <v>8.16</v>
      </c>
      <c r="AD6" s="91">
        <f t="shared" ref="AD6:AD14" si="3">AC6*(Y6/1000)</f>
        <v>1.31376</v>
      </c>
      <c r="AE6" s="91" t="s">
        <v>27</v>
      </c>
      <c r="AF6" s="92" t="s">
        <v>27</v>
      </c>
      <c r="AG6" s="93">
        <f>(T6+V6)*0.036864</f>
        <v>2.21184</v>
      </c>
      <c r="AH6" s="94">
        <f t="shared" ref="AH6:AH10" si="4">AG6*0.0125</f>
        <v>2.7648000000000002E-2</v>
      </c>
      <c r="AI6" s="95" t="s">
        <v>53</v>
      </c>
      <c r="AJ6" s="96" t="s">
        <v>62</v>
      </c>
      <c r="AK6" s="97" t="s">
        <v>63</v>
      </c>
      <c r="AL6" s="98">
        <v>33</v>
      </c>
      <c r="AM6" s="87">
        <v>0</v>
      </c>
      <c r="AN6" s="99" t="s">
        <v>64</v>
      </c>
      <c r="AO6" s="100" t="s">
        <v>65</v>
      </c>
      <c r="AP6" s="101" t="s">
        <v>66</v>
      </c>
      <c r="AQ6" s="102" t="s">
        <v>67</v>
      </c>
      <c r="AR6" s="103" t="s">
        <v>68</v>
      </c>
      <c r="AS6" s="101"/>
      <c r="AT6" s="104" t="s">
        <v>69</v>
      </c>
      <c r="AU6" s="105" t="s">
        <v>70</v>
      </c>
      <c r="AV6" s="99" t="s">
        <v>71</v>
      </c>
      <c r="AW6" s="106">
        <v>1.0854999999999999</v>
      </c>
      <c r="AX6" s="107">
        <v>5.0540000000000003</v>
      </c>
    </row>
    <row r="7" spans="1:50" s="47" customFormat="1" ht="26.25" customHeight="1" thickBot="1">
      <c r="A7" s="108"/>
      <c r="B7" s="79" t="s">
        <v>72</v>
      </c>
      <c r="C7" s="79" t="s">
        <v>73</v>
      </c>
      <c r="D7" s="79" t="s">
        <v>74</v>
      </c>
      <c r="E7" s="80">
        <f>IF(L7=P7,(L7-0.3)*11.75,L7*11.75)</f>
        <v>58.75</v>
      </c>
      <c r="F7" s="80">
        <v>73.319999999999993</v>
      </c>
      <c r="G7" s="81">
        <v>70</v>
      </c>
      <c r="H7" s="82">
        <v>120</v>
      </c>
      <c r="I7" s="81">
        <v>600</v>
      </c>
      <c r="J7" s="81">
        <v>400</v>
      </c>
      <c r="K7" s="81" t="s">
        <v>75</v>
      </c>
      <c r="L7" s="84">
        <v>5</v>
      </c>
      <c r="M7" s="83">
        <v>100</v>
      </c>
      <c r="N7" s="83" t="s">
        <v>56</v>
      </c>
      <c r="O7" s="85" t="s">
        <v>57</v>
      </c>
      <c r="P7" s="83">
        <v>6</v>
      </c>
      <c r="Q7" s="85">
        <v>95</v>
      </c>
      <c r="R7" s="83" t="s">
        <v>58</v>
      </c>
      <c r="S7" s="85" t="s">
        <v>59</v>
      </c>
      <c r="T7" s="86">
        <f t="shared" si="0"/>
        <v>30</v>
      </c>
      <c r="U7" s="87">
        <f t="shared" ref="U7:U14" si="5">T7*M7</f>
        <v>3000</v>
      </c>
      <c r="V7" s="87">
        <f t="shared" si="1"/>
        <v>36</v>
      </c>
      <c r="W7" s="87">
        <f t="shared" ref="W7:W14" si="6">V7*Q7</f>
        <v>3420</v>
      </c>
      <c r="X7" s="87" t="s">
        <v>60</v>
      </c>
      <c r="Y7" s="81">
        <v>161</v>
      </c>
      <c r="Z7" s="109">
        <v>1.2</v>
      </c>
      <c r="AA7" s="89" t="s">
        <v>61</v>
      </c>
      <c r="AB7" s="87">
        <v>272</v>
      </c>
      <c r="AC7" s="90">
        <f t="shared" si="2"/>
        <v>8.16</v>
      </c>
      <c r="AD7" s="91">
        <f t="shared" si="3"/>
        <v>1.31376</v>
      </c>
      <c r="AE7" s="91" t="s">
        <v>76</v>
      </c>
      <c r="AF7" s="92">
        <v>108</v>
      </c>
      <c r="AG7" s="93">
        <f>(T7+V7)*0.036864</f>
        <v>2.4330240000000001</v>
      </c>
      <c r="AH7" s="94">
        <f t="shared" si="4"/>
        <v>3.0412800000000004E-2</v>
      </c>
      <c r="AI7" s="95" t="s">
        <v>77</v>
      </c>
      <c r="AJ7" s="96" t="s">
        <v>78</v>
      </c>
      <c r="AK7" s="97" t="s">
        <v>63</v>
      </c>
      <c r="AL7" s="110">
        <v>38</v>
      </c>
      <c r="AM7" s="111">
        <v>0</v>
      </c>
      <c r="AN7" s="112" t="s">
        <v>64</v>
      </c>
      <c r="AO7" s="100" t="s">
        <v>65</v>
      </c>
      <c r="AP7" s="113" t="s">
        <v>79</v>
      </c>
      <c r="AQ7" s="114" t="s">
        <v>80</v>
      </c>
      <c r="AR7" s="103" t="s">
        <v>68</v>
      </c>
      <c r="AS7" s="101"/>
      <c r="AT7" s="104" t="s">
        <v>81</v>
      </c>
      <c r="AU7" s="105" t="s">
        <v>70</v>
      </c>
      <c r="AV7" s="99" t="s">
        <v>71</v>
      </c>
      <c r="AW7" s="106">
        <v>1.129</v>
      </c>
      <c r="AX7" s="107">
        <v>6.9249999999999998</v>
      </c>
    </row>
    <row r="8" spans="1:50" s="47" customFormat="1" ht="26.25" customHeight="1" thickBot="1">
      <c r="A8" s="108"/>
      <c r="B8" s="79" t="s">
        <v>82</v>
      </c>
      <c r="C8" s="79" t="s">
        <v>73</v>
      </c>
      <c r="D8" s="79" t="s">
        <v>74</v>
      </c>
      <c r="E8" s="80">
        <f t="shared" ref="E8:E10" si="7">IF(L8=P8,(L8-0.3)*11.75,L8*11.75)</f>
        <v>58.75</v>
      </c>
      <c r="F8" s="80">
        <v>74.58</v>
      </c>
      <c r="G8" s="81">
        <v>70</v>
      </c>
      <c r="H8" s="82">
        <v>120</v>
      </c>
      <c r="I8" s="81">
        <v>600</v>
      </c>
      <c r="J8" s="81">
        <v>400</v>
      </c>
      <c r="K8" s="81" t="s">
        <v>55</v>
      </c>
      <c r="L8" s="84">
        <v>5</v>
      </c>
      <c r="M8" s="83">
        <v>100</v>
      </c>
      <c r="N8" s="83" t="s">
        <v>56</v>
      </c>
      <c r="O8" s="85" t="s">
        <v>57</v>
      </c>
      <c r="P8" s="83">
        <v>6</v>
      </c>
      <c r="Q8" s="85">
        <v>95</v>
      </c>
      <c r="R8" s="83" t="s">
        <v>58</v>
      </c>
      <c r="S8" s="85" t="s">
        <v>59</v>
      </c>
      <c r="T8" s="86">
        <f t="shared" si="0"/>
        <v>30</v>
      </c>
      <c r="U8" s="87">
        <f t="shared" si="5"/>
        <v>3000</v>
      </c>
      <c r="V8" s="87">
        <f t="shared" si="1"/>
        <v>36</v>
      </c>
      <c r="W8" s="87">
        <f t="shared" si="6"/>
        <v>3420</v>
      </c>
      <c r="X8" s="87" t="s">
        <v>60</v>
      </c>
      <c r="Y8" s="81">
        <v>161</v>
      </c>
      <c r="Z8" s="109">
        <v>1.2</v>
      </c>
      <c r="AA8" s="89" t="s">
        <v>61</v>
      </c>
      <c r="AB8" s="87">
        <v>272</v>
      </c>
      <c r="AC8" s="90">
        <f t="shared" si="2"/>
        <v>8.16</v>
      </c>
      <c r="AD8" s="91">
        <f t="shared" si="3"/>
        <v>1.31376</v>
      </c>
      <c r="AE8" s="91" t="s">
        <v>76</v>
      </c>
      <c r="AF8" s="92">
        <v>108</v>
      </c>
      <c r="AG8" s="93">
        <f t="shared" ref="AG8:AG10" si="8">(T8+V8)*0.036864</f>
        <v>2.4330240000000001</v>
      </c>
      <c r="AH8" s="94">
        <f t="shared" si="4"/>
        <v>3.0412800000000004E-2</v>
      </c>
      <c r="AI8" s="95" t="s">
        <v>77</v>
      </c>
      <c r="AJ8" s="96" t="s">
        <v>78</v>
      </c>
      <c r="AK8" s="97" t="s">
        <v>63</v>
      </c>
      <c r="AL8" s="110">
        <v>38</v>
      </c>
      <c r="AM8" s="111">
        <v>0</v>
      </c>
      <c r="AN8" s="112" t="s">
        <v>64</v>
      </c>
      <c r="AO8" s="100" t="s">
        <v>65</v>
      </c>
      <c r="AP8" s="115"/>
      <c r="AQ8" s="116"/>
      <c r="AR8" s="103" t="s">
        <v>68</v>
      </c>
      <c r="AS8" s="101"/>
      <c r="AT8" s="104" t="s">
        <v>83</v>
      </c>
      <c r="AU8" s="105" t="s">
        <v>70</v>
      </c>
      <c r="AV8" s="99" t="s">
        <v>71</v>
      </c>
      <c r="AW8" s="117">
        <v>1.129</v>
      </c>
      <c r="AX8" s="106">
        <v>6.9249999999999998</v>
      </c>
    </row>
    <row r="9" spans="1:50" s="47" customFormat="1" ht="26.25" customHeight="1" thickBot="1">
      <c r="A9" s="108"/>
      <c r="B9" s="79" t="s">
        <v>84</v>
      </c>
      <c r="C9" s="79" t="s">
        <v>85</v>
      </c>
      <c r="D9" s="79" t="s">
        <v>86</v>
      </c>
      <c r="E9" s="80">
        <f t="shared" si="7"/>
        <v>82.25</v>
      </c>
      <c r="F9" s="80">
        <v>90.62</v>
      </c>
      <c r="G9" s="81">
        <v>100</v>
      </c>
      <c r="H9" s="82">
        <v>180</v>
      </c>
      <c r="I9" s="81">
        <v>700</v>
      </c>
      <c r="J9" s="81">
        <v>470</v>
      </c>
      <c r="K9" s="81" t="s">
        <v>75</v>
      </c>
      <c r="L9" s="61">
        <v>7</v>
      </c>
      <c r="M9" s="81">
        <v>100</v>
      </c>
      <c r="N9" s="83" t="s">
        <v>56</v>
      </c>
      <c r="O9" s="85" t="s">
        <v>57</v>
      </c>
      <c r="P9" s="118">
        <v>8</v>
      </c>
      <c r="Q9" s="82">
        <v>95</v>
      </c>
      <c r="R9" s="83" t="s">
        <v>58</v>
      </c>
      <c r="S9" s="85" t="s">
        <v>59</v>
      </c>
      <c r="T9" s="119">
        <f t="shared" si="0"/>
        <v>42</v>
      </c>
      <c r="U9" s="87">
        <f t="shared" si="5"/>
        <v>4200</v>
      </c>
      <c r="V9" s="111">
        <f t="shared" si="1"/>
        <v>48</v>
      </c>
      <c r="W9" s="87">
        <f t="shared" si="6"/>
        <v>4560</v>
      </c>
      <c r="X9" s="87" t="s">
        <v>60</v>
      </c>
      <c r="Y9" s="81">
        <v>161</v>
      </c>
      <c r="Z9" s="109">
        <v>1.2</v>
      </c>
      <c r="AA9" s="89" t="s">
        <v>61</v>
      </c>
      <c r="AB9" s="87">
        <v>272</v>
      </c>
      <c r="AC9" s="120">
        <f t="shared" si="2"/>
        <v>11.423999999999999</v>
      </c>
      <c r="AD9" s="121">
        <f t="shared" si="3"/>
        <v>1.839264</v>
      </c>
      <c r="AE9" s="91" t="s">
        <v>76</v>
      </c>
      <c r="AF9" s="92">
        <v>108</v>
      </c>
      <c r="AG9" s="93">
        <f t="shared" si="8"/>
        <v>3.3177600000000003</v>
      </c>
      <c r="AH9" s="94">
        <f t="shared" si="4"/>
        <v>4.1472000000000009E-2</v>
      </c>
      <c r="AI9" s="122" t="s">
        <v>87</v>
      </c>
      <c r="AJ9" s="123" t="s">
        <v>88</v>
      </c>
      <c r="AK9" s="97" t="s">
        <v>63</v>
      </c>
      <c r="AL9" s="110">
        <v>46.1</v>
      </c>
      <c r="AM9" s="124">
        <v>0</v>
      </c>
      <c r="AN9" s="125" t="s">
        <v>64</v>
      </c>
      <c r="AO9" s="100" t="s">
        <v>65</v>
      </c>
      <c r="AP9" s="113" t="s">
        <v>89</v>
      </c>
      <c r="AQ9" s="114" t="s">
        <v>90</v>
      </c>
      <c r="AR9" s="103" t="s">
        <v>68</v>
      </c>
      <c r="AS9" s="101"/>
      <c r="AT9" s="104" t="s">
        <v>91</v>
      </c>
      <c r="AU9" s="105" t="s">
        <v>70</v>
      </c>
      <c r="AV9" s="125" t="s">
        <v>71</v>
      </c>
      <c r="AW9" s="126">
        <v>1.3759999999999999</v>
      </c>
      <c r="AX9" s="106">
        <v>7.66</v>
      </c>
    </row>
    <row r="10" spans="1:50" s="47" customFormat="1" ht="26.25" customHeight="1" thickBot="1">
      <c r="A10" s="108"/>
      <c r="B10" s="79" t="s">
        <v>92</v>
      </c>
      <c r="C10" s="79" t="s">
        <v>85</v>
      </c>
      <c r="D10" s="79" t="s">
        <v>86</v>
      </c>
      <c r="E10" s="80">
        <f t="shared" si="7"/>
        <v>82.25</v>
      </c>
      <c r="F10" s="80">
        <v>90.62</v>
      </c>
      <c r="G10" s="81">
        <v>100</v>
      </c>
      <c r="H10" s="82">
        <v>180</v>
      </c>
      <c r="I10" s="81">
        <v>700</v>
      </c>
      <c r="J10" s="81">
        <v>470</v>
      </c>
      <c r="K10" s="81" t="s">
        <v>55</v>
      </c>
      <c r="L10" s="61">
        <v>7</v>
      </c>
      <c r="M10" s="81">
        <v>100</v>
      </c>
      <c r="N10" s="83" t="s">
        <v>56</v>
      </c>
      <c r="O10" s="85" t="s">
        <v>57</v>
      </c>
      <c r="P10" s="118">
        <v>8</v>
      </c>
      <c r="Q10" s="82">
        <v>95</v>
      </c>
      <c r="R10" s="83" t="s">
        <v>58</v>
      </c>
      <c r="S10" s="85" t="s">
        <v>59</v>
      </c>
      <c r="T10" s="119">
        <f t="shared" si="0"/>
        <v>42</v>
      </c>
      <c r="U10" s="87">
        <f t="shared" si="5"/>
        <v>4200</v>
      </c>
      <c r="V10" s="111">
        <f t="shared" si="1"/>
        <v>48</v>
      </c>
      <c r="W10" s="87">
        <f t="shared" si="6"/>
        <v>4560</v>
      </c>
      <c r="X10" s="87" t="s">
        <v>60</v>
      </c>
      <c r="Y10" s="81">
        <v>161</v>
      </c>
      <c r="Z10" s="109">
        <v>1.2</v>
      </c>
      <c r="AA10" s="89" t="s">
        <v>61</v>
      </c>
      <c r="AB10" s="87">
        <v>272</v>
      </c>
      <c r="AC10" s="120">
        <f t="shared" si="2"/>
        <v>11.423999999999999</v>
      </c>
      <c r="AD10" s="121">
        <f t="shared" si="3"/>
        <v>1.839264</v>
      </c>
      <c r="AE10" s="91" t="s">
        <v>76</v>
      </c>
      <c r="AF10" s="92">
        <v>108</v>
      </c>
      <c r="AG10" s="93">
        <f t="shared" si="8"/>
        <v>3.3177600000000003</v>
      </c>
      <c r="AH10" s="94">
        <f t="shared" si="4"/>
        <v>4.1472000000000009E-2</v>
      </c>
      <c r="AI10" s="122" t="s">
        <v>87</v>
      </c>
      <c r="AJ10" s="123" t="s">
        <v>93</v>
      </c>
      <c r="AK10" s="97" t="s">
        <v>63</v>
      </c>
      <c r="AL10" s="110">
        <v>46.1</v>
      </c>
      <c r="AM10" s="124">
        <v>0</v>
      </c>
      <c r="AN10" s="125" t="s">
        <v>64</v>
      </c>
      <c r="AO10" s="101" t="s">
        <v>65</v>
      </c>
      <c r="AP10" s="115"/>
      <c r="AQ10" s="116"/>
      <c r="AR10" s="103" t="s">
        <v>68</v>
      </c>
      <c r="AS10" s="101"/>
      <c r="AT10" s="104" t="s">
        <v>94</v>
      </c>
      <c r="AU10" s="105" t="s">
        <v>70</v>
      </c>
      <c r="AV10" s="125" t="s">
        <v>71</v>
      </c>
      <c r="AW10" s="106">
        <v>1.3759999999999999</v>
      </c>
      <c r="AX10" s="127">
        <v>7.66</v>
      </c>
    </row>
    <row r="11" spans="1:50" s="47" customFormat="1" ht="26.25" customHeight="1" thickBot="1">
      <c r="A11" s="108"/>
      <c r="B11" s="128" t="s">
        <v>95</v>
      </c>
      <c r="C11" s="128" t="s">
        <v>96</v>
      </c>
      <c r="D11" s="128" t="s">
        <v>97</v>
      </c>
      <c r="E11" s="80">
        <f>IF(L11=P11,(L11-0.3)*9.33,L11*9.33)</f>
        <v>37.32</v>
      </c>
      <c r="F11" s="80"/>
      <c r="G11" s="81">
        <v>35</v>
      </c>
      <c r="H11" s="82">
        <v>43</v>
      </c>
      <c r="I11" s="118">
        <v>280</v>
      </c>
      <c r="J11" s="118">
        <v>180</v>
      </c>
      <c r="K11" s="118" t="s">
        <v>55</v>
      </c>
      <c r="L11" s="82">
        <v>4</v>
      </c>
      <c r="M11" s="81">
        <v>80</v>
      </c>
      <c r="N11" s="129" t="s">
        <v>98</v>
      </c>
      <c r="O11" s="40" t="s">
        <v>99</v>
      </c>
      <c r="P11" s="81">
        <v>5</v>
      </c>
      <c r="Q11" s="82">
        <v>68</v>
      </c>
      <c r="R11" s="129" t="s">
        <v>100</v>
      </c>
      <c r="S11" s="40" t="s">
        <v>101</v>
      </c>
      <c r="T11" s="119">
        <f t="shared" si="0"/>
        <v>24</v>
      </c>
      <c r="U11" s="87">
        <f t="shared" si="5"/>
        <v>1920</v>
      </c>
      <c r="V11" s="111">
        <f t="shared" si="1"/>
        <v>30</v>
      </c>
      <c r="W11" s="87">
        <f t="shared" si="6"/>
        <v>2040</v>
      </c>
      <c r="X11" s="111" t="s">
        <v>102</v>
      </c>
      <c r="Y11" s="81">
        <v>123</v>
      </c>
      <c r="Z11" s="109">
        <v>1</v>
      </c>
      <c r="AA11" s="130" t="s">
        <v>61</v>
      </c>
      <c r="AB11" s="111">
        <v>265</v>
      </c>
      <c r="AC11" s="120">
        <f t="shared" si="2"/>
        <v>6.36</v>
      </c>
      <c r="AD11" s="121">
        <f t="shared" si="3"/>
        <v>0.78227999999999998</v>
      </c>
      <c r="AE11" s="121" t="s">
        <v>27</v>
      </c>
      <c r="AF11" s="131" t="s">
        <v>27</v>
      </c>
      <c r="AG11" s="131" t="s">
        <v>27</v>
      </c>
      <c r="AH11" s="131" t="s">
        <v>27</v>
      </c>
      <c r="AI11" s="122" t="s">
        <v>103</v>
      </c>
      <c r="AJ11" s="123" t="s">
        <v>104</v>
      </c>
      <c r="AK11" s="97" t="s">
        <v>63</v>
      </c>
      <c r="AL11" s="132">
        <v>26</v>
      </c>
      <c r="AM11" s="133">
        <v>0</v>
      </c>
      <c r="AN11" s="125" t="s">
        <v>105</v>
      </c>
      <c r="AO11" s="134" t="s">
        <v>65</v>
      </c>
      <c r="AP11" s="113" t="s">
        <v>106</v>
      </c>
      <c r="AQ11" s="114" t="s">
        <v>107</v>
      </c>
      <c r="AR11" s="103" t="s">
        <v>108</v>
      </c>
      <c r="AS11" s="135" t="s">
        <v>109</v>
      </c>
      <c r="AT11" s="136" t="s">
        <v>110</v>
      </c>
      <c r="AU11" s="105" t="s">
        <v>70</v>
      </c>
      <c r="AV11" s="125" t="s">
        <v>71</v>
      </c>
      <c r="AW11" s="126">
        <v>0.83</v>
      </c>
      <c r="AX11" s="106">
        <v>3.26</v>
      </c>
    </row>
    <row r="12" spans="1:50" s="47" customFormat="1" ht="26.25" customHeight="1" thickBot="1">
      <c r="A12" s="108"/>
      <c r="B12" s="128" t="s">
        <v>111</v>
      </c>
      <c r="C12" s="128" t="s">
        <v>96</v>
      </c>
      <c r="D12" s="128" t="s">
        <v>97</v>
      </c>
      <c r="E12" s="80">
        <f>IF(L12=P12,(L12-0.3)*9.33,L12*9.33)</f>
        <v>37.32</v>
      </c>
      <c r="F12" s="80"/>
      <c r="G12" s="81">
        <v>35</v>
      </c>
      <c r="H12" s="82">
        <v>43</v>
      </c>
      <c r="I12" s="118">
        <v>280</v>
      </c>
      <c r="J12" s="118">
        <v>180</v>
      </c>
      <c r="K12" s="118" t="s">
        <v>75</v>
      </c>
      <c r="L12" s="82">
        <v>4</v>
      </c>
      <c r="M12" s="81">
        <v>80</v>
      </c>
      <c r="N12" s="129" t="s">
        <v>98</v>
      </c>
      <c r="O12" s="40" t="s">
        <v>99</v>
      </c>
      <c r="P12" s="81">
        <v>5</v>
      </c>
      <c r="Q12" s="82">
        <v>68</v>
      </c>
      <c r="R12" s="129" t="s">
        <v>100</v>
      </c>
      <c r="S12" s="40" t="s">
        <v>101</v>
      </c>
      <c r="T12" s="119">
        <f t="shared" si="0"/>
        <v>24</v>
      </c>
      <c r="U12" s="87">
        <f t="shared" si="5"/>
        <v>1920</v>
      </c>
      <c r="V12" s="111">
        <f t="shared" si="1"/>
        <v>30</v>
      </c>
      <c r="W12" s="87">
        <f t="shared" si="6"/>
        <v>2040</v>
      </c>
      <c r="X12" s="111" t="s">
        <v>102</v>
      </c>
      <c r="Y12" s="81">
        <v>123</v>
      </c>
      <c r="Z12" s="109">
        <v>1</v>
      </c>
      <c r="AA12" s="130" t="s">
        <v>61</v>
      </c>
      <c r="AB12" s="111">
        <v>265</v>
      </c>
      <c r="AC12" s="120">
        <f t="shared" si="2"/>
        <v>6.36</v>
      </c>
      <c r="AD12" s="121">
        <f t="shared" si="3"/>
        <v>0.78227999999999998</v>
      </c>
      <c r="AE12" s="121" t="s">
        <v>27</v>
      </c>
      <c r="AF12" s="131" t="s">
        <v>27</v>
      </c>
      <c r="AG12" s="93" t="s">
        <v>27</v>
      </c>
      <c r="AH12" s="94" t="s">
        <v>27</v>
      </c>
      <c r="AI12" s="122" t="s">
        <v>103</v>
      </c>
      <c r="AJ12" s="123" t="s">
        <v>104</v>
      </c>
      <c r="AK12" s="97" t="s">
        <v>63</v>
      </c>
      <c r="AL12" s="132">
        <v>26</v>
      </c>
      <c r="AM12" s="133">
        <v>0</v>
      </c>
      <c r="AN12" s="125" t="s">
        <v>105</v>
      </c>
      <c r="AO12" s="134" t="s">
        <v>65</v>
      </c>
      <c r="AP12" s="137"/>
      <c r="AQ12" s="138"/>
      <c r="AR12" s="103" t="s">
        <v>108</v>
      </c>
      <c r="AS12" s="135" t="s">
        <v>109</v>
      </c>
      <c r="AT12" s="136" t="s">
        <v>112</v>
      </c>
      <c r="AU12" s="105" t="s">
        <v>70</v>
      </c>
      <c r="AV12" s="125" t="s">
        <v>71</v>
      </c>
      <c r="AW12" s="106">
        <v>0.83</v>
      </c>
      <c r="AX12" s="106">
        <v>3.26</v>
      </c>
    </row>
    <row r="13" spans="1:50" s="47" customFormat="1" ht="26.25" customHeight="1" thickBot="1">
      <c r="A13" s="108"/>
      <c r="B13" s="139" t="s">
        <v>113</v>
      </c>
      <c r="C13" s="128" t="s">
        <v>96</v>
      </c>
      <c r="D13" s="128" t="s">
        <v>97</v>
      </c>
      <c r="E13" s="80">
        <f>IF(L13=P13,(L13-0.3)*9.33,L13*9.33)</f>
        <v>37.32</v>
      </c>
      <c r="F13" s="80"/>
      <c r="G13" s="81">
        <v>35</v>
      </c>
      <c r="H13" s="82">
        <v>43</v>
      </c>
      <c r="I13" s="118">
        <v>280</v>
      </c>
      <c r="J13" s="118">
        <v>180</v>
      </c>
      <c r="K13" s="118" t="s">
        <v>75</v>
      </c>
      <c r="L13" s="82">
        <v>4</v>
      </c>
      <c r="M13" s="81">
        <v>80</v>
      </c>
      <c r="N13" s="129" t="s">
        <v>98</v>
      </c>
      <c r="O13" s="40" t="s">
        <v>99</v>
      </c>
      <c r="P13" s="81">
        <v>5</v>
      </c>
      <c r="Q13" s="82">
        <v>68</v>
      </c>
      <c r="R13" s="129" t="s">
        <v>100</v>
      </c>
      <c r="S13" s="40" t="s">
        <v>101</v>
      </c>
      <c r="T13" s="119">
        <f t="shared" si="0"/>
        <v>24</v>
      </c>
      <c r="U13" s="87">
        <f t="shared" si="5"/>
        <v>1920</v>
      </c>
      <c r="V13" s="111">
        <f t="shared" si="1"/>
        <v>30</v>
      </c>
      <c r="W13" s="87">
        <f t="shared" si="6"/>
        <v>2040</v>
      </c>
      <c r="X13" s="111" t="s">
        <v>102</v>
      </c>
      <c r="Y13" s="81">
        <v>123</v>
      </c>
      <c r="Z13" s="109">
        <v>1</v>
      </c>
      <c r="AA13" s="130" t="s">
        <v>61</v>
      </c>
      <c r="AB13" s="111">
        <v>265</v>
      </c>
      <c r="AC13" s="120">
        <f t="shared" si="2"/>
        <v>6.36</v>
      </c>
      <c r="AD13" s="121">
        <f t="shared" si="3"/>
        <v>0.78227999999999998</v>
      </c>
      <c r="AE13" s="121" t="s">
        <v>27</v>
      </c>
      <c r="AF13" s="131" t="s">
        <v>27</v>
      </c>
      <c r="AG13" s="93" t="s">
        <v>27</v>
      </c>
      <c r="AH13" s="94" t="s">
        <v>27</v>
      </c>
      <c r="AI13" s="122" t="s">
        <v>103</v>
      </c>
      <c r="AJ13" s="123" t="s">
        <v>104</v>
      </c>
      <c r="AK13" s="97" t="s">
        <v>63</v>
      </c>
      <c r="AL13" s="132">
        <v>26</v>
      </c>
      <c r="AM13" s="133">
        <v>0</v>
      </c>
      <c r="AN13" s="125" t="s">
        <v>105</v>
      </c>
      <c r="AO13" s="134" t="s">
        <v>65</v>
      </c>
      <c r="AP13" s="137"/>
      <c r="AQ13" s="138"/>
      <c r="AR13" s="140" t="s">
        <v>108</v>
      </c>
      <c r="AS13" s="134" t="s">
        <v>109</v>
      </c>
      <c r="AT13" s="136" t="s">
        <v>112</v>
      </c>
      <c r="AU13" s="105" t="s">
        <v>70</v>
      </c>
      <c r="AV13" s="125" t="s">
        <v>71</v>
      </c>
      <c r="AW13" s="106">
        <v>0.83</v>
      </c>
      <c r="AX13" s="106">
        <v>3.26</v>
      </c>
    </row>
    <row r="14" spans="1:50" s="47" customFormat="1" ht="26.25" customHeight="1" thickBot="1">
      <c r="A14" s="141"/>
      <c r="B14" s="142" t="s">
        <v>114</v>
      </c>
      <c r="C14" s="142" t="s">
        <v>115</v>
      </c>
      <c r="D14" s="142" t="s">
        <v>116</v>
      </c>
      <c r="E14" s="143">
        <f>IF(L14=P14,(L14-0.3)*9.33,L14*9.33)</f>
        <v>46.65</v>
      </c>
      <c r="F14" s="143">
        <v>49.8</v>
      </c>
      <c r="G14" s="118">
        <v>45</v>
      </c>
      <c r="H14" s="144">
        <v>70</v>
      </c>
      <c r="I14" s="118">
        <v>410</v>
      </c>
      <c r="J14" s="118">
        <v>270</v>
      </c>
      <c r="K14" s="118" t="s">
        <v>55</v>
      </c>
      <c r="L14" s="61">
        <v>5</v>
      </c>
      <c r="M14" s="118">
        <v>80</v>
      </c>
      <c r="N14" s="145" t="s">
        <v>98</v>
      </c>
      <c r="O14" s="40" t="s">
        <v>99</v>
      </c>
      <c r="P14" s="118">
        <v>6</v>
      </c>
      <c r="Q14" s="40">
        <v>68</v>
      </c>
      <c r="R14" s="145" t="s">
        <v>100</v>
      </c>
      <c r="S14" s="40" t="s">
        <v>101</v>
      </c>
      <c r="T14" s="146">
        <f>L14*6</f>
        <v>30</v>
      </c>
      <c r="U14" s="133">
        <f t="shared" si="5"/>
        <v>2400</v>
      </c>
      <c r="V14" s="133">
        <f t="shared" si="1"/>
        <v>36</v>
      </c>
      <c r="W14" s="133">
        <f t="shared" si="6"/>
        <v>2448</v>
      </c>
      <c r="X14" s="133" t="s">
        <v>102</v>
      </c>
      <c r="Y14" s="118">
        <v>123</v>
      </c>
      <c r="Z14" s="147">
        <v>1</v>
      </c>
      <c r="AA14" s="130" t="s">
        <v>61</v>
      </c>
      <c r="AB14" s="133">
        <v>265</v>
      </c>
      <c r="AC14" s="148">
        <f t="shared" si="2"/>
        <v>7.95</v>
      </c>
      <c r="AD14" s="149">
        <f t="shared" si="3"/>
        <v>0.97785</v>
      </c>
      <c r="AE14" s="149" t="s">
        <v>27</v>
      </c>
      <c r="AF14" s="131" t="s">
        <v>27</v>
      </c>
      <c r="AG14" s="150" t="s">
        <v>27</v>
      </c>
      <c r="AH14" s="151" t="s">
        <v>27</v>
      </c>
      <c r="AI14" s="152" t="s">
        <v>117</v>
      </c>
      <c r="AJ14" s="153" t="s">
        <v>118</v>
      </c>
      <c r="AK14" s="154" t="s">
        <v>63</v>
      </c>
      <c r="AL14" s="155">
        <v>34</v>
      </c>
      <c r="AM14" s="133">
        <v>0</v>
      </c>
      <c r="AN14" s="134" t="s">
        <v>64</v>
      </c>
      <c r="AO14" s="134" t="s">
        <v>65</v>
      </c>
      <c r="AP14" s="115"/>
      <c r="AQ14" s="116"/>
      <c r="AR14" s="140" t="s">
        <v>108</v>
      </c>
      <c r="AS14" s="134" t="s">
        <v>109</v>
      </c>
      <c r="AT14" s="156" t="s">
        <v>119</v>
      </c>
      <c r="AU14" s="157" t="s">
        <v>70</v>
      </c>
      <c r="AV14" s="158" t="s">
        <v>71</v>
      </c>
      <c r="AW14" s="106">
        <v>1.1000000000000001</v>
      </c>
      <c r="AX14" s="159">
        <v>4.0979999999999999</v>
      </c>
    </row>
    <row r="15" spans="1:50" s="47" customFormat="1" ht="11.25">
      <c r="X15" s="160"/>
      <c r="AE15" s="160"/>
      <c r="AG15" s="161"/>
      <c r="AH15" s="161"/>
    </row>
    <row r="16" spans="1:50">
      <c r="AG16" s="161"/>
      <c r="AH16" s="161"/>
      <c r="AJ16" s="11"/>
    </row>
    <row r="17" spans="1:40" hidden="1">
      <c r="AG17" s="161"/>
      <c r="AH17" s="161"/>
      <c r="AJ17" s="11"/>
    </row>
    <row r="18" spans="1:40" ht="25.5" hidden="1" customHeight="1" thickBot="1">
      <c r="A18" s="163" t="s">
        <v>120</v>
      </c>
      <c r="B18" s="164"/>
      <c r="C18" s="164"/>
      <c r="D18" s="165"/>
      <c r="E18" s="166"/>
      <c r="F18" s="166"/>
      <c r="G18" s="167"/>
      <c r="H18" s="167"/>
      <c r="I18" s="168"/>
      <c r="J18" s="168"/>
      <c r="K18" s="168"/>
      <c r="L18" s="168"/>
      <c r="M18" s="168"/>
      <c r="N18" s="168"/>
      <c r="O18" s="168"/>
      <c r="P18" s="168"/>
      <c r="Q18" s="168"/>
      <c r="R18" s="168"/>
      <c r="S18" s="168"/>
      <c r="T18" s="168"/>
      <c r="U18" s="168"/>
      <c r="V18" s="168"/>
      <c r="W18" s="169"/>
      <c r="Y18" s="168"/>
      <c r="Z18" s="168"/>
      <c r="AA18" s="168"/>
      <c r="AB18" s="168"/>
      <c r="AC18" s="168"/>
      <c r="AD18" s="168"/>
      <c r="AF18" s="168"/>
      <c r="AG18" s="161"/>
      <c r="AH18" s="161"/>
      <c r="AI18" s="168"/>
      <c r="AJ18" s="168"/>
      <c r="AK18" s="168"/>
      <c r="AL18" s="168"/>
      <c r="AM18" s="168"/>
      <c r="AN18" s="168"/>
    </row>
    <row r="19" spans="1:40" ht="15.75" hidden="1" thickBot="1">
      <c r="A19" s="170" t="s">
        <v>121</v>
      </c>
      <c r="B19" s="170"/>
      <c r="C19" s="170"/>
      <c r="D19" s="170" t="s">
        <v>122</v>
      </c>
      <c r="E19" s="166"/>
      <c r="F19" s="166"/>
      <c r="G19" s="168"/>
      <c r="H19" s="168"/>
      <c r="I19" s="168"/>
      <c r="J19" s="168"/>
      <c r="K19" s="168"/>
      <c r="L19" s="168"/>
      <c r="M19" s="168"/>
      <c r="N19" s="168"/>
      <c r="O19" s="168"/>
      <c r="P19" s="168"/>
      <c r="Q19" s="168"/>
      <c r="R19" s="168"/>
      <c r="S19" s="168"/>
      <c r="T19" s="168"/>
      <c r="U19" s="168"/>
      <c r="V19" s="168"/>
      <c r="W19" s="168"/>
      <c r="X19" s="168"/>
      <c r="Y19" s="168"/>
      <c r="Z19" s="168"/>
      <c r="AA19" s="168"/>
      <c r="AB19" s="168"/>
      <c r="AC19" s="168"/>
      <c r="AD19" s="168"/>
      <c r="AE19" s="168"/>
      <c r="AF19" s="168"/>
      <c r="AG19" s="161"/>
      <c r="AH19" s="161"/>
      <c r="AI19" s="168"/>
      <c r="AJ19" s="168"/>
      <c r="AK19" s="168"/>
      <c r="AL19" s="168"/>
      <c r="AM19" s="168"/>
      <c r="AN19" s="168"/>
    </row>
    <row r="20" spans="1:40" ht="15.75" hidden="1" thickBot="1">
      <c r="A20" s="170" t="s">
        <v>123</v>
      </c>
      <c r="B20" s="170"/>
      <c r="C20" s="170"/>
      <c r="D20" s="170" t="s">
        <v>124</v>
      </c>
      <c r="E20" s="166"/>
      <c r="F20" s="166"/>
      <c r="G20" s="168"/>
      <c r="H20" s="168"/>
      <c r="I20" s="168"/>
      <c r="J20" s="168"/>
      <c r="K20" s="168"/>
      <c r="L20" s="168"/>
      <c r="M20" s="168"/>
      <c r="N20" s="168"/>
      <c r="O20" s="168"/>
      <c r="P20" s="168"/>
      <c r="Q20" s="168"/>
      <c r="R20" s="168"/>
      <c r="S20" s="168"/>
      <c r="T20" s="168"/>
      <c r="U20" s="168"/>
      <c r="V20" s="168"/>
      <c r="W20" s="168"/>
      <c r="X20" s="168"/>
      <c r="Y20" s="168"/>
      <c r="Z20" s="168"/>
      <c r="AA20" s="168"/>
      <c r="AB20" s="168"/>
      <c r="AC20" s="168"/>
      <c r="AD20" s="168"/>
      <c r="AE20" s="168"/>
      <c r="AF20" s="168"/>
      <c r="AG20" s="161"/>
      <c r="AH20" s="161"/>
      <c r="AI20" s="168"/>
      <c r="AJ20" s="168"/>
      <c r="AK20" s="168"/>
      <c r="AL20" s="168"/>
      <c r="AM20" s="168"/>
      <c r="AN20" s="168"/>
    </row>
    <row r="21" spans="1:40" ht="15.75" hidden="1" thickBot="1">
      <c r="A21" s="170" t="s">
        <v>125</v>
      </c>
      <c r="B21" s="170"/>
      <c r="C21" s="170"/>
      <c r="D21" s="170" t="s">
        <v>126</v>
      </c>
      <c r="E21" s="166"/>
      <c r="F21" s="166"/>
      <c r="X21" s="11"/>
      <c r="AE21" s="11"/>
      <c r="AG21" s="161"/>
      <c r="AH21" s="161"/>
      <c r="AJ21" s="11"/>
    </row>
    <row r="22" spans="1:40" ht="15.75" hidden="1" thickBot="1">
      <c r="A22" s="170" t="s">
        <v>127</v>
      </c>
      <c r="B22" s="170"/>
      <c r="C22" s="170"/>
      <c r="D22" s="170" t="s">
        <v>128</v>
      </c>
      <c r="E22" s="166"/>
      <c r="F22" s="166"/>
      <c r="AG22" s="161"/>
      <c r="AH22" s="161"/>
      <c r="AJ22" s="11"/>
    </row>
    <row r="23" spans="1:40" ht="21.75" hidden="1" thickBot="1">
      <c r="A23" s="170" t="s">
        <v>129</v>
      </c>
      <c r="B23" s="170"/>
      <c r="C23" s="170"/>
      <c r="D23" s="171" t="s">
        <v>130</v>
      </c>
      <c r="E23" s="172"/>
      <c r="F23" s="172"/>
      <c r="AG23" s="161"/>
      <c r="AH23" s="161"/>
      <c r="AJ23" s="11"/>
    </row>
    <row r="24" spans="1:40">
      <c r="AG24" s="161"/>
      <c r="AH24" s="161"/>
      <c r="AJ24" s="11"/>
    </row>
    <row r="25" spans="1:40">
      <c r="AG25" s="161"/>
      <c r="AH25" s="161"/>
      <c r="AJ25" s="11"/>
    </row>
    <row r="26" spans="1:40">
      <c r="AG26" s="161"/>
      <c r="AH26" s="161"/>
      <c r="AJ26" s="11"/>
    </row>
    <row r="27" spans="1:40">
      <c r="AJ27" s="11"/>
    </row>
    <row r="28" spans="1:40">
      <c r="AJ28" s="11"/>
    </row>
    <row r="29" spans="1:40">
      <c r="AJ29" s="11"/>
    </row>
    <row r="30" spans="1:40">
      <c r="AJ30" s="11"/>
    </row>
    <row r="31" spans="1:40">
      <c r="AJ31" s="11"/>
    </row>
    <row r="32" spans="1:40">
      <c r="AJ32" s="11"/>
    </row>
    <row r="33" spans="36:36">
      <c r="AJ33" s="11"/>
    </row>
    <row r="34" spans="36:36">
      <c r="AJ34" s="11"/>
    </row>
    <row r="35" spans="36:36">
      <c r="AJ35" s="11"/>
    </row>
    <row r="36" spans="36:36">
      <c r="AJ36" s="11"/>
    </row>
    <row r="37" spans="36:36">
      <c r="AJ37" s="11"/>
    </row>
    <row r="38" spans="36:36">
      <c r="AJ38" s="11"/>
    </row>
    <row r="39" spans="36:36">
      <c r="AJ39" s="11"/>
    </row>
    <row r="40" spans="36:36">
      <c r="AJ40" s="11"/>
    </row>
    <row r="41" spans="36:36">
      <c r="AJ41" s="11"/>
    </row>
    <row r="42" spans="36:36">
      <c r="AJ42" s="11"/>
    </row>
    <row r="43" spans="36:36">
      <c r="AJ43" s="11"/>
    </row>
    <row r="44" spans="36:36">
      <c r="AJ44" s="11"/>
    </row>
    <row r="45" spans="36:36">
      <c r="AJ45" s="11"/>
    </row>
    <row r="46" spans="36:36">
      <c r="AJ46" s="11"/>
    </row>
    <row r="47" spans="36:36">
      <c r="AJ47" s="11"/>
    </row>
    <row r="48" spans="36:36">
      <c r="AJ48" s="11"/>
    </row>
    <row r="49" spans="36:36">
      <c r="AJ49" s="11"/>
    </row>
    <row r="50" spans="36:36">
      <c r="AJ50" s="11"/>
    </row>
    <row r="51" spans="36:36">
      <c r="AJ51" s="11"/>
    </row>
    <row r="52" spans="36:36">
      <c r="AJ52" s="11"/>
    </row>
    <row r="53" spans="36:36">
      <c r="AJ53" s="11"/>
    </row>
    <row r="54" spans="36:36">
      <c r="AJ54" s="11"/>
    </row>
    <row r="55" spans="36:36">
      <c r="AJ55" s="11"/>
    </row>
    <row r="56" spans="36:36">
      <c r="AJ56" s="11"/>
    </row>
    <row r="57" spans="36:36">
      <c r="AJ57" s="11"/>
    </row>
    <row r="58" spans="36:36">
      <c r="AJ58" s="11"/>
    </row>
    <row r="59" spans="36:36">
      <c r="AJ59" s="11"/>
    </row>
    <row r="60" spans="36:36">
      <c r="AJ60" s="11"/>
    </row>
    <row r="61" spans="36:36">
      <c r="AJ61" s="11"/>
    </row>
    <row r="62" spans="36:36">
      <c r="AJ62" s="11"/>
    </row>
    <row r="63" spans="36:36">
      <c r="AJ63" s="11"/>
    </row>
    <row r="64" spans="36:36">
      <c r="AJ64" s="11"/>
    </row>
    <row r="65" spans="36:36">
      <c r="AJ65" s="11"/>
    </row>
    <row r="66" spans="36:36">
      <c r="AJ66" s="11"/>
    </row>
    <row r="67" spans="36:36">
      <c r="AJ67" s="11"/>
    </row>
    <row r="68" spans="36:36">
      <c r="AJ68" s="11"/>
    </row>
    <row r="69" spans="36:36">
      <c r="AJ69" s="11"/>
    </row>
    <row r="70" spans="36:36">
      <c r="AJ70" s="11"/>
    </row>
    <row r="71" spans="36:36">
      <c r="AJ71" s="11"/>
    </row>
    <row r="72" spans="36:36">
      <c r="AJ72" s="11"/>
    </row>
    <row r="73" spans="36:36">
      <c r="AJ73" s="11"/>
    </row>
    <row r="74" spans="36:36">
      <c r="AJ74" s="11"/>
    </row>
    <row r="75" spans="36:36">
      <c r="AJ75" s="11"/>
    </row>
    <row r="76" spans="36:36">
      <c r="AJ76" s="11"/>
    </row>
    <row r="77" spans="36:36">
      <c r="AJ77" s="11"/>
    </row>
    <row r="78" spans="36:36">
      <c r="AJ78" s="11"/>
    </row>
    <row r="79" spans="36:36">
      <c r="AJ79" s="11"/>
    </row>
    <row r="80" spans="36:36">
      <c r="AJ80" s="11"/>
    </row>
    <row r="81" spans="36:36">
      <c r="AJ81" s="11"/>
    </row>
    <row r="82" spans="36:36">
      <c r="AJ82" s="11"/>
    </row>
    <row r="83" spans="36:36">
      <c r="AJ83" s="11"/>
    </row>
    <row r="84" spans="36:36">
      <c r="AJ84" s="11"/>
    </row>
    <row r="85" spans="36:36">
      <c r="AJ85" s="11"/>
    </row>
    <row r="86" spans="36:36">
      <c r="AJ86" s="11"/>
    </row>
    <row r="87" spans="36:36">
      <c r="AJ87" s="11"/>
    </row>
    <row r="88" spans="36:36">
      <c r="AJ88" s="11"/>
    </row>
    <row r="89" spans="36:36">
      <c r="AJ89" s="11"/>
    </row>
    <row r="90" spans="36:36">
      <c r="AJ90" s="11"/>
    </row>
    <row r="91" spans="36:36">
      <c r="AJ91" s="11"/>
    </row>
    <row r="92" spans="36:36">
      <c r="AJ92" s="11"/>
    </row>
    <row r="93" spans="36:36">
      <c r="AJ93" s="11"/>
    </row>
    <row r="94" spans="36:36">
      <c r="AJ94" s="11"/>
    </row>
    <row r="95" spans="36:36">
      <c r="AJ95" s="11"/>
    </row>
    <row r="96" spans="36:36">
      <c r="AJ96" s="11"/>
    </row>
    <row r="97" spans="36:36">
      <c r="AJ97" s="11"/>
    </row>
    <row r="98" spans="36:36">
      <c r="AJ98" s="11"/>
    </row>
    <row r="99" spans="36:36">
      <c r="AJ99" s="11"/>
    </row>
    <row r="100" spans="36:36">
      <c r="AJ100" s="11"/>
    </row>
    <row r="101" spans="36:36">
      <c r="AJ101" s="11"/>
    </row>
    <row r="102" spans="36:36">
      <c r="AJ102" s="11"/>
    </row>
    <row r="103" spans="36:36">
      <c r="AJ103" s="11"/>
    </row>
    <row r="104" spans="36:36">
      <c r="AJ104" s="11"/>
    </row>
    <row r="105" spans="36:36">
      <c r="AJ105" s="11"/>
    </row>
    <row r="106" spans="36:36">
      <c r="AJ106" s="11"/>
    </row>
    <row r="107" spans="36:36">
      <c r="AJ107" s="11"/>
    </row>
    <row r="108" spans="36:36">
      <c r="AJ108" s="11"/>
    </row>
    <row r="109" spans="36:36">
      <c r="AJ109" s="11"/>
    </row>
    <row r="110" spans="36:36">
      <c r="AJ110" s="11"/>
    </row>
    <row r="111" spans="36:36">
      <c r="AJ111" s="11"/>
    </row>
    <row r="112" spans="36:36">
      <c r="AJ112" s="11"/>
    </row>
    <row r="113" spans="36:36">
      <c r="AJ113" s="11"/>
    </row>
    <row r="114" spans="36:36">
      <c r="AJ114" s="11"/>
    </row>
    <row r="115" spans="36:36">
      <c r="AJ115" s="11"/>
    </row>
    <row r="116" spans="36:36">
      <c r="AJ116" s="11"/>
    </row>
    <row r="117" spans="36:36">
      <c r="AJ117" s="11"/>
    </row>
    <row r="118" spans="36:36">
      <c r="AJ118" s="11"/>
    </row>
    <row r="119" spans="36:36">
      <c r="AJ119" s="11"/>
    </row>
    <row r="120" spans="36:36">
      <c r="AJ120" s="11"/>
    </row>
    <row r="121" spans="36:36">
      <c r="AJ121" s="11"/>
    </row>
    <row r="122" spans="36:36">
      <c r="AJ122" s="11"/>
    </row>
    <row r="123" spans="36:36">
      <c r="AJ123" s="11"/>
    </row>
    <row r="124" spans="36:36">
      <c r="AJ124" s="11"/>
    </row>
    <row r="125" spans="36:36">
      <c r="AJ125" s="11"/>
    </row>
    <row r="126" spans="36:36">
      <c r="AJ126" s="11"/>
    </row>
    <row r="127" spans="36:36">
      <c r="AJ127" s="11"/>
    </row>
    <row r="128" spans="36:36">
      <c r="AJ128" s="11"/>
    </row>
    <row r="129" spans="36:36">
      <c r="AJ129" s="11"/>
    </row>
    <row r="130" spans="36:36">
      <c r="AJ130" s="11"/>
    </row>
    <row r="131" spans="36:36">
      <c r="AJ131" s="11"/>
    </row>
    <row r="132" spans="36:36">
      <c r="AJ132" s="11"/>
    </row>
    <row r="133" spans="36:36">
      <c r="AJ133" s="11"/>
    </row>
    <row r="134" spans="36:36">
      <c r="AJ134" s="11"/>
    </row>
    <row r="135" spans="36:36">
      <c r="AJ135" s="11"/>
    </row>
    <row r="136" spans="36:36">
      <c r="AJ136" s="11"/>
    </row>
    <row r="137" spans="36:36">
      <c r="AJ137" s="11"/>
    </row>
    <row r="138" spans="36:36">
      <c r="AJ138" s="11"/>
    </row>
    <row r="139" spans="36:36">
      <c r="AJ139" s="11"/>
    </row>
    <row r="140" spans="36:36">
      <c r="AJ140" s="11"/>
    </row>
    <row r="141" spans="36:36">
      <c r="AJ141" s="11"/>
    </row>
    <row r="142" spans="36:36">
      <c r="AJ142" s="11"/>
    </row>
    <row r="143" spans="36:36">
      <c r="AJ143" s="11"/>
    </row>
    <row r="144" spans="36:36">
      <c r="AJ144" s="11"/>
    </row>
    <row r="145" spans="36:36">
      <c r="AJ145" s="11"/>
    </row>
    <row r="146" spans="36:36">
      <c r="AJ146" s="11"/>
    </row>
    <row r="147" spans="36:36">
      <c r="AJ147" s="11"/>
    </row>
    <row r="148" spans="36:36">
      <c r="AJ148" s="11"/>
    </row>
    <row r="149" spans="36:36">
      <c r="AJ149" s="11"/>
    </row>
    <row r="150" spans="36:36">
      <c r="AJ150" s="11"/>
    </row>
    <row r="151" spans="36:36">
      <c r="AJ151" s="11"/>
    </row>
    <row r="152" spans="36:36">
      <c r="AJ152" s="11"/>
    </row>
    <row r="153" spans="36:36">
      <c r="AJ153" s="11"/>
    </row>
    <row r="154" spans="36:36">
      <c r="AJ154" s="11"/>
    </row>
    <row r="155" spans="36:36">
      <c r="AJ155" s="11"/>
    </row>
    <row r="156" spans="36:36">
      <c r="AJ156" s="11"/>
    </row>
    <row r="157" spans="36:36">
      <c r="AJ157" s="11"/>
    </row>
    <row r="158" spans="36:36">
      <c r="AJ158" s="11"/>
    </row>
    <row r="159" spans="36:36">
      <c r="AJ159" s="11"/>
    </row>
    <row r="160" spans="36:36">
      <c r="AJ160" s="11"/>
    </row>
    <row r="161" spans="36:36">
      <c r="AJ161" s="11"/>
    </row>
    <row r="162" spans="36:36">
      <c r="AJ162" s="11"/>
    </row>
    <row r="163" spans="36:36">
      <c r="AJ163" s="11"/>
    </row>
    <row r="164" spans="36:36">
      <c r="AJ164" s="11"/>
    </row>
    <row r="165" spans="36:36">
      <c r="AJ165" s="11"/>
    </row>
    <row r="166" spans="36:36">
      <c r="AJ166" s="11"/>
    </row>
    <row r="167" spans="36:36">
      <c r="AJ167" s="11"/>
    </row>
    <row r="168" spans="36:36">
      <c r="AJ168" s="11"/>
    </row>
    <row r="169" spans="36:36">
      <c r="AJ169" s="11"/>
    </row>
    <row r="170" spans="36:36">
      <c r="AJ170" s="11"/>
    </row>
    <row r="171" spans="36:36">
      <c r="AJ171" s="11"/>
    </row>
    <row r="172" spans="36:36">
      <c r="AJ172" s="11"/>
    </row>
    <row r="173" spans="36:36">
      <c r="AJ173" s="11"/>
    </row>
    <row r="174" spans="36:36">
      <c r="AJ174" s="11"/>
    </row>
    <row r="175" spans="36:36">
      <c r="AJ175" s="11"/>
    </row>
    <row r="176" spans="36:36">
      <c r="AJ176" s="11"/>
    </row>
    <row r="177" spans="36:36">
      <c r="AJ177" s="11"/>
    </row>
    <row r="178" spans="36:36">
      <c r="AJ178" s="11"/>
    </row>
    <row r="179" spans="36:36">
      <c r="AJ179" s="11"/>
    </row>
    <row r="180" spans="36:36">
      <c r="AJ180" s="11"/>
    </row>
    <row r="181" spans="36:36">
      <c r="AJ181" s="11"/>
    </row>
    <row r="182" spans="36:36">
      <c r="AJ182" s="11"/>
    </row>
    <row r="183" spans="36:36">
      <c r="AJ183" s="11"/>
    </row>
    <row r="184" spans="36:36">
      <c r="AJ184" s="11"/>
    </row>
    <row r="185" spans="36:36">
      <c r="AJ185" s="11"/>
    </row>
    <row r="186" spans="36:36">
      <c r="AJ186" s="11"/>
    </row>
    <row r="187" spans="36:36">
      <c r="AJ187" s="11"/>
    </row>
    <row r="188" spans="36:36">
      <c r="AJ188" s="11"/>
    </row>
    <row r="189" spans="36:36">
      <c r="AJ189" s="11"/>
    </row>
    <row r="190" spans="36:36">
      <c r="AJ190" s="11"/>
    </row>
    <row r="191" spans="36:36">
      <c r="AJ191" s="11"/>
    </row>
    <row r="192" spans="36:36">
      <c r="AJ192" s="11"/>
    </row>
    <row r="193" spans="36:36">
      <c r="AJ193" s="11"/>
    </row>
    <row r="194" spans="36:36">
      <c r="AJ194" s="11"/>
    </row>
    <row r="195" spans="36:36">
      <c r="AJ195" s="11"/>
    </row>
    <row r="196" spans="36:36">
      <c r="AJ196" s="11"/>
    </row>
    <row r="197" spans="36:36">
      <c r="AJ197" s="11"/>
    </row>
    <row r="198" spans="36:36">
      <c r="AJ198" s="11"/>
    </row>
    <row r="199" spans="36:36">
      <c r="AJ199" s="11"/>
    </row>
    <row r="200" spans="36:36">
      <c r="AJ200" s="11"/>
    </row>
    <row r="201" spans="36:36">
      <c r="AJ201" s="11"/>
    </row>
    <row r="202" spans="36:36">
      <c r="AJ202" s="11"/>
    </row>
    <row r="203" spans="36:36">
      <c r="AJ203" s="11"/>
    </row>
    <row r="204" spans="36:36">
      <c r="AJ204" s="11"/>
    </row>
    <row r="205" spans="36:36">
      <c r="AJ205" s="11"/>
    </row>
    <row r="206" spans="36:36">
      <c r="AJ206" s="11"/>
    </row>
    <row r="207" spans="36:36">
      <c r="AJ207" s="11"/>
    </row>
    <row r="208" spans="36:36">
      <c r="AJ208" s="11"/>
    </row>
    <row r="209" spans="36:36">
      <c r="AJ209" s="11"/>
    </row>
    <row r="210" spans="36:36">
      <c r="AJ210" s="11"/>
    </row>
    <row r="211" spans="36:36">
      <c r="AJ211" s="11"/>
    </row>
    <row r="212" spans="36:36">
      <c r="AJ212" s="11"/>
    </row>
    <row r="213" spans="36:36">
      <c r="AJ213" s="11"/>
    </row>
    <row r="214" spans="36:36">
      <c r="AJ214" s="11"/>
    </row>
    <row r="215" spans="36:36">
      <c r="AJ215" s="11"/>
    </row>
    <row r="216" spans="36:36">
      <c r="AJ216" s="11"/>
    </row>
    <row r="217" spans="36:36">
      <c r="AJ217" s="11"/>
    </row>
    <row r="218" spans="36:36">
      <c r="AJ218" s="11"/>
    </row>
    <row r="219" spans="36:36">
      <c r="AJ219" s="11"/>
    </row>
    <row r="220" spans="36:36">
      <c r="AJ220" s="11"/>
    </row>
    <row r="221" spans="36:36">
      <c r="AJ221" s="11"/>
    </row>
    <row r="222" spans="36:36">
      <c r="AJ222" s="11"/>
    </row>
    <row r="223" spans="36:36">
      <c r="AJ223" s="11"/>
    </row>
    <row r="224" spans="36:36">
      <c r="AJ224" s="11"/>
    </row>
    <row r="225" spans="36:36">
      <c r="AJ225" s="11"/>
    </row>
    <row r="226" spans="36:36">
      <c r="AJ226" s="11"/>
    </row>
    <row r="227" spans="36:36">
      <c r="AJ227" s="11"/>
    </row>
    <row r="228" spans="36:36">
      <c r="AJ228" s="11"/>
    </row>
    <row r="229" spans="36:36">
      <c r="AJ229" s="11"/>
    </row>
    <row r="230" spans="36:36">
      <c r="AJ230" s="11"/>
    </row>
    <row r="231" spans="36:36">
      <c r="AJ231" s="11"/>
    </row>
    <row r="232" spans="36:36">
      <c r="AJ232" s="11"/>
    </row>
    <row r="233" spans="36:36">
      <c r="AJ233" s="11"/>
    </row>
    <row r="234" spans="36:36">
      <c r="AJ234" s="11"/>
    </row>
    <row r="235" spans="36:36">
      <c r="AJ235" s="11"/>
    </row>
    <row r="236" spans="36:36">
      <c r="AJ236" s="11"/>
    </row>
    <row r="237" spans="36:36">
      <c r="AJ237" s="11"/>
    </row>
    <row r="238" spans="36:36">
      <c r="AJ238" s="11"/>
    </row>
    <row r="239" spans="36:36">
      <c r="AJ239" s="11"/>
    </row>
    <row r="240" spans="36:36">
      <c r="AJ240" s="11"/>
    </row>
    <row r="241" spans="36:36">
      <c r="AJ241" s="11"/>
    </row>
    <row r="242" spans="36:36">
      <c r="AJ242" s="11"/>
    </row>
    <row r="243" spans="36:36">
      <c r="AJ243" s="11"/>
    </row>
    <row r="244" spans="36:36">
      <c r="AJ244" s="11"/>
    </row>
    <row r="245" spans="36:36">
      <c r="AJ245" s="11"/>
    </row>
    <row r="246" spans="36:36">
      <c r="AJ246" s="11"/>
    </row>
    <row r="247" spans="36:36">
      <c r="AJ247" s="11"/>
    </row>
    <row r="248" spans="36:36">
      <c r="AJ248" s="11"/>
    </row>
    <row r="249" spans="36:36">
      <c r="AJ249" s="11"/>
    </row>
    <row r="250" spans="36:36">
      <c r="AJ250" s="11"/>
    </row>
    <row r="251" spans="36:36">
      <c r="AJ251" s="11"/>
    </row>
    <row r="252" spans="36:36">
      <c r="AJ252" s="11"/>
    </row>
    <row r="253" spans="36:36">
      <c r="AJ253" s="11"/>
    </row>
    <row r="254" spans="36:36">
      <c r="AJ254" s="11"/>
    </row>
    <row r="255" spans="36:36">
      <c r="AJ255" s="11"/>
    </row>
    <row r="256" spans="36:36">
      <c r="AJ256" s="11"/>
    </row>
    <row r="257" spans="36:36">
      <c r="AJ257" s="11"/>
    </row>
    <row r="258" spans="36:36">
      <c r="AJ258" s="11"/>
    </row>
    <row r="259" spans="36:36">
      <c r="AJ259" s="11"/>
    </row>
    <row r="260" spans="36:36">
      <c r="AJ260" s="11"/>
    </row>
    <row r="261" spans="36:36">
      <c r="AJ261" s="11"/>
    </row>
    <row r="262" spans="36:36">
      <c r="AJ262" s="11"/>
    </row>
    <row r="263" spans="36:36">
      <c r="AJ263" s="11"/>
    </row>
    <row r="264" spans="36:36">
      <c r="AJ264" s="11"/>
    </row>
    <row r="265" spans="36:36">
      <c r="AJ265" s="11"/>
    </row>
    <row r="266" spans="36:36">
      <c r="AJ266" s="11"/>
    </row>
    <row r="267" spans="36:36">
      <c r="AJ267" s="11"/>
    </row>
    <row r="268" spans="36:36">
      <c r="AJ268" s="11"/>
    </row>
    <row r="269" spans="36:36">
      <c r="AJ269" s="11"/>
    </row>
    <row r="270" spans="36:36">
      <c r="AJ270" s="11"/>
    </row>
    <row r="271" spans="36:36">
      <c r="AJ271" s="11"/>
    </row>
    <row r="272" spans="36:36">
      <c r="AJ272" s="11"/>
    </row>
    <row r="273" spans="36:36">
      <c r="AJ273" s="11"/>
    </row>
    <row r="274" spans="36:36">
      <c r="AJ274" s="11"/>
    </row>
    <row r="275" spans="36:36">
      <c r="AJ275" s="11"/>
    </row>
    <row r="276" spans="36:36">
      <c r="AJ276" s="11"/>
    </row>
    <row r="277" spans="36:36">
      <c r="AJ277" s="11"/>
    </row>
    <row r="278" spans="36:36">
      <c r="AJ278" s="11"/>
    </row>
    <row r="279" spans="36:36">
      <c r="AJ279" s="11"/>
    </row>
    <row r="280" spans="36:36">
      <c r="AJ280" s="11"/>
    </row>
    <row r="281" spans="36:36">
      <c r="AJ281" s="11"/>
    </row>
    <row r="282" spans="36:36">
      <c r="AJ282" s="11"/>
    </row>
    <row r="283" spans="36:36">
      <c r="AJ283" s="11"/>
    </row>
    <row r="284" spans="36:36">
      <c r="AJ284" s="11"/>
    </row>
    <row r="285" spans="36:36">
      <c r="AJ285" s="11"/>
    </row>
    <row r="286" spans="36:36">
      <c r="AJ286" s="11"/>
    </row>
    <row r="287" spans="36:36">
      <c r="AJ287" s="11"/>
    </row>
    <row r="288" spans="36:36">
      <c r="AJ288" s="11"/>
    </row>
    <row r="289" spans="36:36">
      <c r="AJ289" s="11"/>
    </row>
    <row r="290" spans="36:36">
      <c r="AJ290" s="11"/>
    </row>
    <row r="291" spans="36:36">
      <c r="AJ291" s="11"/>
    </row>
    <row r="292" spans="36:36">
      <c r="AJ292" s="11"/>
    </row>
    <row r="293" spans="36:36">
      <c r="AJ293" s="11"/>
    </row>
    <row r="294" spans="36:36">
      <c r="AJ294" s="11"/>
    </row>
    <row r="295" spans="36:36">
      <c r="AJ295" s="11"/>
    </row>
    <row r="296" spans="36:36">
      <c r="AJ296" s="11"/>
    </row>
    <row r="297" spans="36:36">
      <c r="AJ297" s="11"/>
    </row>
    <row r="298" spans="36:36">
      <c r="AJ298" s="11"/>
    </row>
    <row r="299" spans="36:36">
      <c r="AJ299" s="11"/>
    </row>
    <row r="300" spans="36:36">
      <c r="AJ300" s="11"/>
    </row>
    <row r="301" spans="36:36">
      <c r="AJ301" s="11"/>
    </row>
    <row r="302" spans="36:36">
      <c r="AJ302" s="11"/>
    </row>
    <row r="303" spans="36:36">
      <c r="AJ303" s="11"/>
    </row>
    <row r="304" spans="36:36">
      <c r="AJ304" s="11"/>
    </row>
    <row r="305" spans="36:36">
      <c r="AJ305" s="11"/>
    </row>
    <row r="306" spans="36:36">
      <c r="AJ306" s="11"/>
    </row>
    <row r="307" spans="36:36">
      <c r="AJ307" s="11"/>
    </row>
    <row r="308" spans="36:36">
      <c r="AJ308" s="11"/>
    </row>
    <row r="309" spans="36:36">
      <c r="AJ309" s="11"/>
    </row>
    <row r="310" spans="36:36">
      <c r="AJ310" s="11"/>
    </row>
    <row r="311" spans="36:36">
      <c r="AJ311" s="11"/>
    </row>
    <row r="312" spans="36:36">
      <c r="AJ312" s="11"/>
    </row>
    <row r="313" spans="36:36">
      <c r="AJ313" s="11"/>
    </row>
    <row r="314" spans="36:36">
      <c r="AJ314" s="11"/>
    </row>
    <row r="315" spans="36:36">
      <c r="AJ315" s="11"/>
    </row>
    <row r="316" spans="36:36">
      <c r="AJ316" s="11"/>
    </row>
    <row r="317" spans="36:36">
      <c r="AJ317" s="11"/>
    </row>
    <row r="318" spans="36:36">
      <c r="AJ318" s="11"/>
    </row>
    <row r="319" spans="36:36">
      <c r="AJ319" s="11"/>
    </row>
    <row r="320" spans="36:36">
      <c r="AJ320" s="11"/>
    </row>
    <row r="321" spans="36:36">
      <c r="AJ321" s="11"/>
    </row>
    <row r="322" spans="36:36">
      <c r="AJ322" s="11"/>
    </row>
    <row r="323" spans="36:36">
      <c r="AJ323" s="11"/>
    </row>
    <row r="324" spans="36:36">
      <c r="AJ324" s="11"/>
    </row>
    <row r="325" spans="36:36">
      <c r="AJ325" s="11"/>
    </row>
    <row r="326" spans="36:36">
      <c r="AJ326" s="11"/>
    </row>
    <row r="327" spans="36:36">
      <c r="AJ327" s="11"/>
    </row>
    <row r="328" spans="36:36">
      <c r="AJ328" s="11"/>
    </row>
    <row r="329" spans="36:36">
      <c r="AJ329" s="11"/>
    </row>
    <row r="330" spans="36:36">
      <c r="AJ330" s="11"/>
    </row>
    <row r="331" spans="36:36">
      <c r="AJ331" s="11"/>
    </row>
    <row r="332" spans="36:36">
      <c r="AJ332" s="11"/>
    </row>
    <row r="333" spans="36:36">
      <c r="AJ333" s="11"/>
    </row>
    <row r="334" spans="36:36">
      <c r="AJ334" s="11"/>
    </row>
    <row r="335" spans="36:36">
      <c r="AJ335" s="11"/>
    </row>
    <row r="336" spans="36:36">
      <c r="AJ336" s="11"/>
    </row>
    <row r="337" spans="36:36">
      <c r="AJ337" s="11"/>
    </row>
    <row r="338" spans="36:36">
      <c r="AJ338" s="11"/>
    </row>
    <row r="339" spans="36:36">
      <c r="AJ339" s="11"/>
    </row>
    <row r="340" spans="36:36">
      <c r="AJ340" s="11"/>
    </row>
    <row r="341" spans="36:36">
      <c r="AJ341" s="11"/>
    </row>
    <row r="342" spans="36:36">
      <c r="AJ342" s="11"/>
    </row>
    <row r="343" spans="36:36">
      <c r="AJ343" s="11"/>
    </row>
    <row r="344" spans="36:36">
      <c r="AJ344" s="11"/>
    </row>
    <row r="345" spans="36:36">
      <c r="AJ345" s="11"/>
    </row>
    <row r="346" spans="36:36">
      <c r="AJ346" s="11"/>
    </row>
    <row r="347" spans="36:36">
      <c r="AJ347" s="11"/>
    </row>
    <row r="348" spans="36:36">
      <c r="AJ348" s="11"/>
    </row>
    <row r="349" spans="36:36">
      <c r="AJ349" s="11"/>
    </row>
    <row r="350" spans="36:36">
      <c r="AJ350" s="11"/>
    </row>
    <row r="351" spans="36:36">
      <c r="AJ351" s="11"/>
    </row>
    <row r="352" spans="36:36">
      <c r="AJ352" s="11"/>
    </row>
    <row r="353" spans="36:36">
      <c r="AJ353" s="11"/>
    </row>
    <row r="354" spans="36:36">
      <c r="AJ354" s="11"/>
    </row>
    <row r="355" spans="36:36">
      <c r="AJ355" s="11"/>
    </row>
    <row r="356" spans="36:36">
      <c r="AJ356" s="11"/>
    </row>
    <row r="357" spans="36:36">
      <c r="AJ357" s="11"/>
    </row>
    <row r="358" spans="36:36">
      <c r="AJ358" s="11"/>
    </row>
    <row r="359" spans="36:36">
      <c r="AJ359" s="11"/>
    </row>
    <row r="360" spans="36:36">
      <c r="AJ360" s="11"/>
    </row>
    <row r="361" spans="36:36">
      <c r="AJ361" s="11"/>
    </row>
    <row r="362" spans="36:36">
      <c r="AJ362" s="11"/>
    </row>
    <row r="363" spans="36:36">
      <c r="AJ363" s="11"/>
    </row>
    <row r="364" spans="36:36">
      <c r="AJ364" s="11"/>
    </row>
    <row r="365" spans="36:36">
      <c r="AJ365" s="11"/>
    </row>
    <row r="366" spans="36:36">
      <c r="AJ366" s="11"/>
    </row>
    <row r="367" spans="36:36">
      <c r="AJ367" s="11"/>
    </row>
    <row r="368" spans="36:36">
      <c r="AJ368" s="11"/>
    </row>
    <row r="369" spans="36:36">
      <c r="AJ369" s="11"/>
    </row>
    <row r="370" spans="36:36">
      <c r="AJ370" s="11"/>
    </row>
    <row r="371" spans="36:36">
      <c r="AJ371" s="11"/>
    </row>
    <row r="372" spans="36:36">
      <c r="AJ372" s="11"/>
    </row>
    <row r="373" spans="36:36">
      <c r="AJ373" s="11"/>
    </row>
    <row r="374" spans="36:36">
      <c r="AJ374" s="11"/>
    </row>
    <row r="375" spans="36:36">
      <c r="AJ375" s="11"/>
    </row>
    <row r="376" spans="36:36">
      <c r="AJ376" s="11"/>
    </row>
    <row r="377" spans="36:36">
      <c r="AJ377" s="11"/>
    </row>
    <row r="378" spans="36:36">
      <c r="AJ378" s="11"/>
    </row>
    <row r="379" spans="36:36">
      <c r="AJ379" s="11"/>
    </row>
    <row r="380" spans="36:36">
      <c r="AJ380" s="11"/>
    </row>
    <row r="381" spans="36:36">
      <c r="AJ381" s="11"/>
    </row>
    <row r="382" spans="36:36">
      <c r="AJ382" s="11"/>
    </row>
    <row r="383" spans="36:36">
      <c r="AJ383" s="11"/>
    </row>
    <row r="384" spans="36:36">
      <c r="AJ384" s="11"/>
    </row>
    <row r="385" spans="36:36">
      <c r="AJ385" s="11"/>
    </row>
    <row r="386" spans="36:36">
      <c r="AJ386" s="11"/>
    </row>
    <row r="387" spans="36:36">
      <c r="AJ387" s="11"/>
    </row>
    <row r="388" spans="36:36">
      <c r="AJ388" s="11"/>
    </row>
    <row r="389" spans="36:36">
      <c r="AJ389" s="11"/>
    </row>
    <row r="390" spans="36:36">
      <c r="AJ390" s="11"/>
    </row>
    <row r="391" spans="36:36">
      <c r="AJ391" s="11"/>
    </row>
    <row r="392" spans="36:36">
      <c r="AJ392" s="11"/>
    </row>
    <row r="393" spans="36:36">
      <c r="AJ393" s="11"/>
    </row>
    <row r="394" spans="36:36">
      <c r="AJ394" s="11"/>
    </row>
    <row r="395" spans="36:36">
      <c r="AJ395" s="11"/>
    </row>
    <row r="396" spans="36:36">
      <c r="AJ396" s="11"/>
    </row>
    <row r="397" spans="36:36">
      <c r="AJ397" s="11"/>
    </row>
    <row r="398" spans="36:36">
      <c r="AJ398" s="11"/>
    </row>
    <row r="399" spans="36:36">
      <c r="AJ399" s="11"/>
    </row>
    <row r="400" spans="36:36">
      <c r="AJ400" s="11"/>
    </row>
    <row r="401" spans="36:36">
      <c r="AJ401" s="11"/>
    </row>
    <row r="402" spans="36:36">
      <c r="AJ402" s="11"/>
    </row>
    <row r="403" spans="36:36">
      <c r="AJ403" s="11"/>
    </row>
    <row r="404" spans="36:36">
      <c r="AJ404" s="11"/>
    </row>
    <row r="405" spans="36:36">
      <c r="AJ405" s="11"/>
    </row>
    <row r="406" spans="36:36">
      <c r="AJ406" s="11"/>
    </row>
    <row r="407" spans="36:36">
      <c r="AJ407" s="11"/>
    </row>
  </sheetData>
  <mergeCells count="24">
    <mergeCell ref="AQ11:AQ14"/>
    <mergeCell ref="A18:D18"/>
    <mergeCell ref="AG4:AG5"/>
    <mergeCell ref="AH4:AH5"/>
    <mergeCell ref="AI4:AN4"/>
    <mergeCell ref="AO4:AX4"/>
    <mergeCell ref="A6:A14"/>
    <mergeCell ref="AP7:AP8"/>
    <mergeCell ref="AQ7:AQ8"/>
    <mergeCell ref="AP9:AP10"/>
    <mergeCell ref="AQ9:AQ10"/>
    <mergeCell ref="AP11:AP14"/>
    <mergeCell ref="A4:D4"/>
    <mergeCell ref="E4:J4"/>
    <mergeCell ref="K4:K5"/>
    <mergeCell ref="L4:V4"/>
    <mergeCell ref="X4:AE4"/>
    <mergeCell ref="AF4:AF5"/>
    <mergeCell ref="A1:D3"/>
    <mergeCell ref="G1:AN1"/>
    <mergeCell ref="AO1:AX1"/>
    <mergeCell ref="G2:AN3"/>
    <mergeCell ref="AO2:AX2"/>
    <mergeCell ref="AO3:AX3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JIS local design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Achref Riahi</dc:creator>
  <cp:lastModifiedBy>Achref Riahi</cp:lastModifiedBy>
  <dcterms:created xsi:type="dcterms:W3CDTF">2022-01-19T07:21:04Z</dcterms:created>
  <dcterms:modified xsi:type="dcterms:W3CDTF">2022-01-19T07:24:25Z</dcterms:modified>
</cp:coreProperties>
</file>