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9975"/>
  </bookViews>
  <sheets>
    <sheet name="Atelier Plaque  " sheetId="1" r:id="rId1"/>
    <sheet name="Répartition" sheetId="2" r:id="rId2"/>
  </sheets>
  <definedNames>
    <definedName name="_xlnm._FilterDatabase" localSheetId="0" hidden="1">'Atelier Plaque  '!$B$11:$AC$46</definedName>
    <definedName name="_xlnm.Print_Area" localSheetId="0">'Atelier Plaque  '!$A$7:$AH$46</definedName>
    <definedName name="_xlnm.Print_Area" localSheetId="1">Répartition!$A$1:$J$30</definedName>
  </definedNames>
  <calcPr calcId="124519"/>
</workbook>
</file>

<file path=xl/calcChain.xml><?xml version="1.0" encoding="utf-8"?>
<calcChain xmlns="http://schemas.openxmlformats.org/spreadsheetml/2006/main">
  <c r="D45" i="1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C45"/>
  <c r="AD38"/>
  <c r="AE38"/>
  <c r="AG38"/>
  <c r="AF38"/>
  <c r="AH38"/>
  <c r="AD37"/>
  <c r="AE37"/>
  <c r="AG37"/>
  <c r="AF37"/>
  <c r="AH37"/>
  <c r="AD36"/>
  <c r="AE36"/>
  <c r="AG36"/>
  <c r="AF36"/>
  <c r="AH36"/>
  <c r="AD35"/>
  <c r="AE35"/>
  <c r="AG35"/>
  <c r="AF35"/>
  <c r="AH35"/>
  <c r="B45"/>
  <c r="A45"/>
  <c r="G46" s="1"/>
  <c r="AF44"/>
  <c r="AE44"/>
  <c r="AD44"/>
  <c r="AF34"/>
  <c r="AE34"/>
  <c r="AD34"/>
  <c r="AF33"/>
  <c r="AE33"/>
  <c r="AD33"/>
  <c r="AF32"/>
  <c r="AE32"/>
  <c r="AD32"/>
  <c r="AF31"/>
  <c r="AE31"/>
  <c r="AD31"/>
  <c r="AF30"/>
  <c r="AE30"/>
  <c r="AD30"/>
  <c r="AF29"/>
  <c r="AE29"/>
  <c r="AD29"/>
  <c r="AF28"/>
  <c r="AE28"/>
  <c r="AD28"/>
  <c r="AF27"/>
  <c r="AE27"/>
  <c r="AD27"/>
  <c r="AF26"/>
  <c r="AE26"/>
  <c r="AD26"/>
  <c r="AF25"/>
  <c r="AE25"/>
  <c r="AD25"/>
  <c r="AF24"/>
  <c r="AE24"/>
  <c r="AD24"/>
  <c r="AF23"/>
  <c r="AE23"/>
  <c r="AD23"/>
  <c r="AF22"/>
  <c r="AE22"/>
  <c r="AD22"/>
  <c r="AF21"/>
  <c r="AE21"/>
  <c r="AD21"/>
  <c r="AF20"/>
  <c r="AE20"/>
  <c r="AD20"/>
  <c r="AF19"/>
  <c r="AE19"/>
  <c r="AD19"/>
  <c r="AF18"/>
  <c r="AE18"/>
  <c r="AD18"/>
  <c r="AF17"/>
  <c r="AE17"/>
  <c r="AD17"/>
  <c r="AF16"/>
  <c r="AE16"/>
  <c r="AD16"/>
  <c r="AF15"/>
  <c r="AE15"/>
  <c r="AD15"/>
  <c r="AF14"/>
  <c r="AE14"/>
  <c r="AD14"/>
  <c r="AF13"/>
  <c r="AE13"/>
  <c r="AD13"/>
  <c r="AF12"/>
  <c r="AE12"/>
  <c r="AD12"/>
  <c r="AG44" l="1"/>
  <c r="B46"/>
  <c r="AH44"/>
  <c r="C46"/>
  <c r="AG34"/>
  <c r="AH34"/>
  <c r="AG33"/>
  <c r="AH33"/>
  <c r="AH32"/>
  <c r="AG32"/>
  <c r="AG31"/>
  <c r="AH31"/>
  <c r="AG30"/>
  <c r="AH30"/>
  <c r="AG29"/>
  <c r="AH29"/>
  <c r="AG28"/>
  <c r="AH28"/>
  <c r="AG27"/>
  <c r="AH27"/>
  <c r="AG26"/>
  <c r="AH26"/>
  <c r="AH25"/>
  <c r="AG25"/>
  <c r="AG24"/>
  <c r="AH24"/>
  <c r="AH23"/>
  <c r="AG23"/>
  <c r="AG22"/>
  <c r="AH22"/>
  <c r="AH21"/>
  <c r="AG21"/>
  <c r="AG20"/>
  <c r="AH20"/>
  <c r="AH19"/>
  <c r="AG19"/>
  <c r="AG18"/>
  <c r="AH18"/>
  <c r="AG17"/>
  <c r="AH17"/>
  <c r="AG16"/>
  <c r="AH16"/>
  <c r="AG15"/>
  <c r="AH15"/>
  <c r="AG14"/>
  <c r="AH14"/>
  <c r="AG13"/>
  <c r="AH13"/>
  <c r="AG12"/>
  <c r="AH12"/>
  <c r="D46"/>
  <c r="AB46"/>
  <c r="Z46"/>
  <c r="X46"/>
  <c r="V46"/>
  <c r="T46"/>
  <c r="R46"/>
  <c r="P46"/>
  <c r="N46"/>
  <c r="L46"/>
  <c r="J46"/>
  <c r="H46"/>
  <c r="F46"/>
  <c r="AC46"/>
  <c r="AA46"/>
  <c r="Y46"/>
  <c r="W46"/>
  <c r="U46"/>
  <c r="S46"/>
  <c r="Q46"/>
  <c r="O46"/>
  <c r="M46"/>
  <c r="K46"/>
  <c r="I46"/>
  <c r="E46"/>
  <c r="AH46" l="1"/>
  <c r="AG46"/>
</calcChain>
</file>

<file path=xl/sharedStrings.xml><?xml version="1.0" encoding="utf-8"?>
<sst xmlns="http://schemas.openxmlformats.org/spreadsheetml/2006/main" count="169" uniqueCount="70">
  <si>
    <t>Niveau</t>
  </si>
  <si>
    <t>non concerné</t>
  </si>
  <si>
    <t>débutant, réalise l'opération sous contrôle</t>
  </si>
  <si>
    <t>intermédiaire, dispose de l'autonomie suffisante pour réaliser l'opération en toute indépendance</t>
  </si>
  <si>
    <t>expert, maîtrise parfaite de l'opération, peut former d'autres salariés</t>
  </si>
  <si>
    <t xml:space="preserve">Métier </t>
  </si>
  <si>
    <t xml:space="preserve">Objectif </t>
  </si>
  <si>
    <t>Oxyde</t>
  </si>
  <si>
    <t>STRIP</t>
  </si>
  <si>
    <t>Punching</t>
  </si>
  <si>
    <t>MALAXAGE</t>
  </si>
  <si>
    <t xml:space="preserve">EMPATAGE </t>
  </si>
  <si>
    <t xml:space="preserve">Grille classique </t>
  </si>
  <si>
    <t xml:space="preserve">Limage Brossage </t>
  </si>
  <si>
    <t>Nom et Prénom</t>
  </si>
  <si>
    <t xml:space="preserve">Réglage et paramètrage machine </t>
  </si>
  <si>
    <t xml:space="preserve">Maintenance 1er niveau </t>
  </si>
  <si>
    <t xml:space="preserve">Contrôle qualité </t>
  </si>
  <si>
    <t xml:space="preserve">Montage Moule </t>
  </si>
  <si>
    <t>Préparation Pate</t>
  </si>
  <si>
    <t>Changement Bobine</t>
  </si>
  <si>
    <t>maitrise de la machine Performer</t>
  </si>
  <si>
    <t>maitrise de la machine empâteuse</t>
  </si>
  <si>
    <t>maitrise de la machine Stacker</t>
  </si>
  <si>
    <t>P</t>
  </si>
  <si>
    <t>C</t>
  </si>
  <si>
    <t>TAUX DE POLYVALENCE PAR PERSONNEL %</t>
  </si>
  <si>
    <t>TAUX DE COMPETENCE %</t>
  </si>
  <si>
    <t>TAUX DE POLYVALENCE PAR POSTE %</t>
  </si>
  <si>
    <t xml:space="preserve">Grille  des compétences </t>
  </si>
  <si>
    <t>Code : PR12F19</t>
  </si>
  <si>
    <t>Version  : 00</t>
  </si>
  <si>
    <t>Date : 06/10/2020</t>
  </si>
  <si>
    <t xml:space="preserve">     HAMMAMI MED ALI            </t>
  </si>
  <si>
    <t>SLIM AMMAR</t>
  </si>
  <si>
    <t>HAMMAMI  KABIL</t>
  </si>
  <si>
    <t>HAMMAMI YASSINE</t>
  </si>
  <si>
    <t>BEN AMOR BILEL</t>
  </si>
  <si>
    <t xml:space="preserve">BEN SOUDA RIADH        </t>
  </si>
  <si>
    <t>Belghoul ALI</t>
  </si>
  <si>
    <t>Sessi ZAIIER</t>
  </si>
  <si>
    <t xml:space="preserve">Neffeti Hocem        </t>
  </si>
  <si>
    <t xml:space="preserve">         NOURI MOHAMED              </t>
  </si>
  <si>
    <t>Khammeria ALAYA</t>
  </si>
  <si>
    <t xml:space="preserve">     SALAH ABDESSATTAR          </t>
  </si>
  <si>
    <t>HASSAN MAHDI</t>
  </si>
  <si>
    <t>NAOUI MEHDI</t>
  </si>
  <si>
    <t>AHMED WAJDI</t>
  </si>
  <si>
    <t>MOHAMED AHMED</t>
  </si>
  <si>
    <t>Ben Ammmar Fouad</t>
  </si>
  <si>
    <t>KHMMARIA ZOUHAIR</t>
  </si>
  <si>
    <t>Slimene Lotfi</t>
  </si>
  <si>
    <t>BAHRI ANIS</t>
  </si>
  <si>
    <t>BEN ALI MOHAMED</t>
  </si>
  <si>
    <t>Ben ABDALLAH FAWZI</t>
  </si>
  <si>
    <t>Jallassi Billahsen</t>
  </si>
  <si>
    <t>Toumi MEHER</t>
  </si>
  <si>
    <t>Ben Haj SALAH NOURI</t>
  </si>
  <si>
    <t>Med Ben ALI</t>
  </si>
  <si>
    <t>Ammar Cherif</t>
  </si>
  <si>
    <t>PUNCHING</t>
  </si>
  <si>
    <t>MOULAGE</t>
  </si>
  <si>
    <t>Empattage Tub</t>
  </si>
  <si>
    <t>Empattage Classique</t>
  </si>
  <si>
    <t>Empattage PUNCHING</t>
  </si>
  <si>
    <t>Malaxage</t>
  </si>
  <si>
    <t>Limage Brossage</t>
  </si>
  <si>
    <t>x</t>
  </si>
  <si>
    <t>Répartition de polyvalence par Atelier</t>
  </si>
  <si>
    <t xml:space="preserve">PR12F19.00
06/10/2020
</t>
  </si>
</sst>
</file>

<file path=xl/styles.xml><?xml version="1.0" encoding="utf-8"?>
<styleSheet xmlns="http://schemas.openxmlformats.org/spreadsheetml/2006/main">
  <numFmts count="1">
    <numFmt numFmtId="164" formatCode="0.0%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fornian FB"/>
      <family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3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0"/>
      <color rgb="FFFF0000"/>
      <name val="Calibri"/>
      <family val="2"/>
    </font>
    <font>
      <b/>
      <i/>
      <sz val="10"/>
      <color rgb="FF00B050"/>
      <name val="Calibri"/>
      <family val="2"/>
      <scheme val="minor"/>
    </font>
    <font>
      <b/>
      <i/>
      <sz val="10"/>
      <color rgb="FF00B0F0"/>
      <name val="Calibri"/>
      <family val="2"/>
    </font>
    <font>
      <b/>
      <i/>
      <sz val="10"/>
      <color rgb="FF00B0F0"/>
      <name val="Calibri"/>
      <family val="2"/>
      <scheme val="minor"/>
    </font>
    <font>
      <b/>
      <i/>
      <sz val="10"/>
      <color rgb="FF7030A0"/>
      <name val="Calibri"/>
      <family val="2"/>
    </font>
    <font>
      <b/>
      <i/>
      <sz val="16"/>
      <color rgb="FF00B050"/>
      <name val="Calibri"/>
      <family val="2"/>
      <scheme val="minor"/>
    </font>
    <font>
      <b/>
      <i/>
      <sz val="16"/>
      <color rgb="FF00B0F0"/>
      <name val="Calibri"/>
      <family val="2"/>
    </font>
    <font>
      <b/>
      <i/>
      <sz val="16"/>
      <color rgb="FF00B0F0"/>
      <name val="Calibri"/>
      <family val="2"/>
      <scheme val="minor"/>
    </font>
    <font>
      <b/>
      <i/>
      <sz val="16"/>
      <color rgb="FF7030A0"/>
      <name val="Calibri"/>
      <family val="2"/>
    </font>
    <font>
      <b/>
      <i/>
      <sz val="16"/>
      <color rgb="FF00B050"/>
      <name val="Calibri"/>
      <family val="2"/>
    </font>
    <font>
      <b/>
      <i/>
      <sz val="16"/>
      <color rgb="FFFF0000"/>
      <name val="Calibri"/>
      <family val="2"/>
    </font>
    <font>
      <b/>
      <i/>
      <sz val="16"/>
      <color rgb="FF0070C0"/>
      <name val="Calibri"/>
      <family val="2"/>
    </font>
    <font>
      <b/>
      <i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00B050"/>
      <name val="Calibri"/>
      <family val="2"/>
    </font>
    <font>
      <b/>
      <i/>
      <sz val="10"/>
      <color rgb="FF0070C0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1" applyFont="1" applyBorder="1" applyAlignment="1">
      <alignment horizontal="center" vertical="center"/>
    </xf>
    <xf numFmtId="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9" fontId="9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9" fontId="4" fillId="0" borderId="17" xfId="0" applyNumberFormat="1" applyFont="1" applyBorder="1" applyAlignment="1">
      <alignment horizontal="center" vertical="center"/>
    </xf>
    <xf numFmtId="9" fontId="4" fillId="0" borderId="18" xfId="0" applyNumberFormat="1" applyFont="1" applyBorder="1" applyAlignment="1">
      <alignment horizontal="center" vertical="center"/>
    </xf>
    <xf numFmtId="164" fontId="0" fillId="0" borderId="20" xfId="1" applyNumberFormat="1" applyFont="1" applyBorder="1" applyAlignment="1">
      <alignment horizontal="center" vertical="center"/>
    </xf>
    <xf numFmtId="164" fontId="0" fillId="0" borderId="21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2" xfId="0" applyFont="1" applyBorder="1"/>
    <xf numFmtId="164" fontId="0" fillId="0" borderId="17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4" fontId="0" fillId="0" borderId="27" xfId="1" applyNumberFormat="1" applyFont="1" applyBorder="1" applyAlignment="1">
      <alignment horizontal="center" vertical="center"/>
    </xf>
    <xf numFmtId="164" fontId="0" fillId="0" borderId="28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2" fillId="0" borderId="23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7" fillId="4" borderId="36" xfId="0" applyNumberFormat="1" applyFont="1" applyFill="1" applyBorder="1" applyAlignment="1">
      <alignment horizontal="center" vertical="center"/>
    </xf>
    <xf numFmtId="0" fontId="17" fillId="4" borderId="37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/>
    </xf>
    <xf numFmtId="0" fontId="20" fillId="4" borderId="37" xfId="0" applyFont="1" applyFill="1" applyBorder="1" applyAlignment="1">
      <alignment horizontal="center" vertical="center"/>
    </xf>
    <xf numFmtId="0" fontId="21" fillId="4" borderId="38" xfId="0" applyNumberFormat="1" applyFont="1" applyFill="1" applyBorder="1" applyAlignment="1">
      <alignment horizontal="center" vertical="center"/>
    </xf>
    <xf numFmtId="0" fontId="21" fillId="4" borderId="37" xfId="0" applyFont="1" applyFill="1" applyBorder="1" applyAlignment="1">
      <alignment horizontal="center" vertical="center"/>
    </xf>
    <xf numFmtId="0" fontId="22" fillId="4" borderId="38" xfId="0" applyFont="1" applyFill="1" applyBorder="1" applyAlignment="1">
      <alignment horizontal="center" vertical="center"/>
    </xf>
    <xf numFmtId="0" fontId="22" fillId="4" borderId="37" xfId="0" applyFont="1" applyFill="1" applyBorder="1" applyAlignment="1">
      <alignment horizontal="center" vertical="center"/>
    </xf>
    <xf numFmtId="0" fontId="23" fillId="4" borderId="38" xfId="0" applyFont="1" applyFill="1" applyBorder="1" applyAlignment="1">
      <alignment horizontal="center" vertical="center"/>
    </xf>
    <xf numFmtId="0" fontId="23" fillId="4" borderId="37" xfId="0" applyFont="1" applyFill="1" applyBorder="1" applyAlignment="1">
      <alignment horizontal="center" vertical="center"/>
    </xf>
    <xf numFmtId="0" fontId="20" fillId="4" borderId="38" xfId="0" applyFont="1" applyFill="1" applyBorder="1" applyAlignment="1">
      <alignment horizontal="center" vertical="center"/>
    </xf>
    <xf numFmtId="0" fontId="20" fillId="4" borderId="39" xfId="0" applyFont="1" applyFill="1" applyBorder="1" applyAlignment="1">
      <alignment horizontal="center" vertical="center"/>
    </xf>
    <xf numFmtId="0" fontId="25" fillId="3" borderId="35" xfId="0" applyFont="1" applyFill="1" applyBorder="1" applyAlignment="1">
      <alignment horizontal="center" vertical="center"/>
    </xf>
    <xf numFmtId="0" fontId="0" fillId="0" borderId="19" xfId="0" applyBorder="1"/>
    <xf numFmtId="0" fontId="27" fillId="3" borderId="4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13" fillId="4" borderId="19" xfId="0" applyNumberFormat="1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28" fillId="4" borderId="19" xfId="0" applyNumberFormat="1" applyFont="1" applyFill="1" applyBorder="1" applyAlignment="1">
      <alignment horizontal="center" vertical="center"/>
    </xf>
    <xf numFmtId="0" fontId="28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29" fillId="4" borderId="19" xfId="0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49" fontId="0" fillId="0" borderId="19" xfId="0" applyNumberFormat="1" applyBorder="1"/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1" fillId="0" borderId="4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26" fillId="0" borderId="4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11" xfId="0" applyBorder="1" applyAlignment="1">
      <alignment horizontal="center"/>
    </xf>
    <xf numFmtId="0" fontId="26" fillId="0" borderId="4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0" fillId="0" borderId="11" xfId="0" applyBorder="1"/>
    <xf numFmtId="0" fontId="26" fillId="0" borderId="40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47625</xdr:rowOff>
    </xdr:from>
    <xdr:to>
      <xdr:col>0</xdr:col>
      <xdr:colOff>1595438</xdr:colOff>
      <xdr:row>2</xdr:row>
      <xdr:rowOff>619125</xdr:rowOff>
    </xdr:to>
    <xdr:pic>
      <xdr:nvPicPr>
        <xdr:cNvPr id="2" name="Image 1" descr="Capture nour 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47625"/>
          <a:ext cx="1404938" cy="1238250"/>
        </a:xfrm>
        <a:prstGeom prst="rect">
          <a:avLst/>
        </a:prstGeom>
      </xdr:spPr>
    </xdr:pic>
    <xdr:clientData/>
  </xdr:twoCellAnchor>
  <xdr:twoCellAnchor>
    <xdr:from>
      <xdr:col>35</xdr:col>
      <xdr:colOff>214313</xdr:colOff>
      <xdr:row>0</xdr:row>
      <xdr:rowOff>142875</xdr:rowOff>
    </xdr:from>
    <xdr:to>
      <xdr:col>45</xdr:col>
      <xdr:colOff>0</xdr:colOff>
      <xdr:row>1</xdr:row>
      <xdr:rowOff>285750</xdr:rowOff>
    </xdr:to>
    <xdr:sp macro="" textlink="">
      <xdr:nvSpPr>
        <xdr:cNvPr id="3" name="ZoneTexte 2"/>
        <xdr:cNvSpPr txBox="1"/>
      </xdr:nvSpPr>
      <xdr:spPr>
        <a:xfrm>
          <a:off x="39009638" y="142875"/>
          <a:ext cx="6262687" cy="4762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Critères</a:t>
          </a:r>
          <a:r>
            <a:rPr lang="fr-FR" sz="2400" baseline="0"/>
            <a:t> d'évaluation 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0</xdr:row>
      <xdr:rowOff>47625</xdr:rowOff>
    </xdr:from>
    <xdr:to>
      <xdr:col>0</xdr:col>
      <xdr:colOff>1905000</xdr:colOff>
      <xdr:row>1</xdr:row>
      <xdr:rowOff>228600</xdr:rowOff>
    </xdr:to>
    <xdr:pic>
      <xdr:nvPicPr>
        <xdr:cNvPr id="2" name="Bild 1" descr="logo nour_freigestell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47625"/>
          <a:ext cx="1485900" cy="67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B59"/>
  <sheetViews>
    <sheetView tabSelected="1" topLeftCell="Q1" zoomScale="70" zoomScaleNormal="70" zoomScaleSheetLayoutView="80" zoomScalePageLayoutView="70" workbookViewId="0">
      <selection activeCell="AG3" sqref="AG3:AH3"/>
    </sheetView>
  </sheetViews>
  <sheetFormatPr baseColWidth="10" defaultColWidth="10.7109375" defaultRowHeight="15"/>
  <cols>
    <col min="1" max="1" width="37.7109375" style="2" customWidth="1"/>
    <col min="2" max="29" width="17.7109375" style="2" customWidth="1"/>
    <col min="30" max="32" width="6.28515625" style="2" hidden="1" customWidth="1"/>
    <col min="33" max="33" width="19.5703125" style="7" customWidth="1"/>
    <col min="34" max="34" width="19.5703125" style="2" customWidth="1"/>
    <col min="35" max="36" width="10.7109375" style="1"/>
    <col min="37" max="37" width="7" style="1" customWidth="1"/>
    <col min="38" max="38" width="4.42578125" style="1" customWidth="1"/>
    <col min="39" max="391" width="10.7109375" style="1"/>
    <col min="392" max="842" width="10.7109375" style="2"/>
    <col min="843" max="843" width="10.7109375" style="2" customWidth="1"/>
    <col min="844" max="16384" width="10.7109375" style="2"/>
  </cols>
  <sheetData>
    <row r="1" spans="1:392" ht="26.25" customHeight="1">
      <c r="A1" s="114"/>
      <c r="B1" s="115" t="s">
        <v>29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6" t="s">
        <v>30</v>
      </c>
      <c r="AH1" s="116"/>
    </row>
    <row r="2" spans="1:392" ht="26.25" customHeight="1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6" t="s">
        <v>31</v>
      </c>
      <c r="AH2" s="116"/>
    </row>
    <row r="3" spans="1:392" ht="62.25" customHeight="1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6" t="s">
        <v>32</v>
      </c>
      <c r="AH3" s="116"/>
      <c r="AJ3" s="3" t="s">
        <v>0</v>
      </c>
      <c r="AK3" s="4">
        <v>0</v>
      </c>
      <c r="AL3" s="5"/>
      <c r="AM3" s="3" t="s">
        <v>1</v>
      </c>
      <c r="AN3" s="6"/>
      <c r="AO3" s="6"/>
      <c r="AP3" s="6"/>
      <c r="AQ3" s="6"/>
      <c r="AR3" s="6"/>
      <c r="AS3" s="5"/>
      <c r="AT3" s="6"/>
    </row>
    <row r="4" spans="1:392" ht="18.75">
      <c r="AJ4" s="3" t="s">
        <v>0</v>
      </c>
      <c r="AK4" s="8">
        <v>1</v>
      </c>
      <c r="AL4" s="5"/>
      <c r="AM4" s="3" t="s">
        <v>2</v>
      </c>
      <c r="AN4" s="3"/>
      <c r="AO4" s="3"/>
      <c r="AP4" s="6"/>
      <c r="AQ4" s="6"/>
      <c r="AR4" s="6"/>
      <c r="AS4" s="5"/>
      <c r="AT4" s="6"/>
    </row>
    <row r="5" spans="1:392" ht="18.75">
      <c r="AJ5" s="3" t="s">
        <v>0</v>
      </c>
      <c r="AK5" s="8">
        <v>2</v>
      </c>
      <c r="AL5" s="5"/>
      <c r="AM5" s="3" t="s">
        <v>3</v>
      </c>
      <c r="AN5" s="3"/>
      <c r="AO5" s="3"/>
      <c r="AP5" s="6"/>
      <c r="AQ5" s="6"/>
      <c r="AR5" s="6"/>
      <c r="AS5" s="5"/>
      <c r="AT5" s="6"/>
    </row>
    <row r="6" spans="1:392" ht="18.75">
      <c r="AJ6" s="3" t="s">
        <v>0</v>
      </c>
      <c r="AK6" s="8">
        <v>3</v>
      </c>
      <c r="AL6" s="5"/>
      <c r="AM6" s="3" t="s">
        <v>4</v>
      </c>
      <c r="AN6" s="3"/>
      <c r="AO6" s="3"/>
      <c r="AP6" s="6"/>
      <c r="AQ6" s="6"/>
      <c r="AR6" s="6"/>
      <c r="AS6" s="5"/>
      <c r="AT6" s="6"/>
    </row>
    <row r="7" spans="1:392" ht="14.25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6"/>
      <c r="AE7" s="6"/>
      <c r="AF7" s="6"/>
      <c r="AG7" s="111"/>
      <c r="AH7" s="111"/>
    </row>
    <row r="8" spans="1:392" ht="2.25" customHeight="1" thickBot="1">
      <c r="A8" s="6"/>
      <c r="B8" s="112" t="s">
        <v>5</v>
      </c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6"/>
      <c r="AE8" s="6"/>
      <c r="AF8" s="6"/>
      <c r="AG8" s="111"/>
      <c r="AH8" s="111"/>
    </row>
    <row r="9" spans="1:392" ht="35.25" customHeight="1" thickBot="1">
      <c r="A9" s="10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G9" s="11" t="s">
        <v>6</v>
      </c>
      <c r="AH9" s="12" t="s">
        <v>6</v>
      </c>
    </row>
    <row r="10" spans="1:392" ht="35.25" customHeight="1" thickBot="1">
      <c r="A10" s="10"/>
      <c r="B10" s="110" t="s">
        <v>7</v>
      </c>
      <c r="C10" s="108"/>
      <c r="D10" s="109"/>
      <c r="E10" s="110" t="s">
        <v>8</v>
      </c>
      <c r="F10" s="108"/>
      <c r="G10" s="109"/>
      <c r="H10" s="110" t="s">
        <v>9</v>
      </c>
      <c r="I10" s="108"/>
      <c r="J10" s="108"/>
      <c r="K10" s="109"/>
      <c r="L10" s="108" t="s">
        <v>10</v>
      </c>
      <c r="M10" s="108"/>
      <c r="N10" s="108"/>
      <c r="O10" s="108"/>
      <c r="P10" s="110" t="s">
        <v>11</v>
      </c>
      <c r="Q10" s="108"/>
      <c r="R10" s="108"/>
      <c r="S10" s="108"/>
      <c r="T10" s="108"/>
      <c r="U10" s="108"/>
      <c r="V10" s="109"/>
      <c r="W10" s="110" t="s">
        <v>12</v>
      </c>
      <c r="X10" s="108"/>
      <c r="Y10" s="108"/>
      <c r="Z10" s="109"/>
      <c r="AA10" s="108" t="s">
        <v>13</v>
      </c>
      <c r="AB10" s="108"/>
      <c r="AC10" s="109"/>
      <c r="AG10" s="33">
        <v>0.6</v>
      </c>
      <c r="AH10" s="34">
        <v>0.8</v>
      </c>
    </row>
    <row r="11" spans="1:392" ht="57" thickBot="1">
      <c r="A11" s="91" t="s">
        <v>14</v>
      </c>
      <c r="B11" s="71" t="s">
        <v>15</v>
      </c>
      <c r="C11" s="13" t="s">
        <v>16</v>
      </c>
      <c r="D11" s="72" t="s">
        <v>17</v>
      </c>
      <c r="E11" s="71" t="s">
        <v>15</v>
      </c>
      <c r="F11" s="13" t="s">
        <v>16</v>
      </c>
      <c r="G11" s="72" t="s">
        <v>17</v>
      </c>
      <c r="H11" s="71" t="s">
        <v>15</v>
      </c>
      <c r="I11" s="13" t="s">
        <v>18</v>
      </c>
      <c r="J11" s="13" t="s">
        <v>16</v>
      </c>
      <c r="K11" s="72" t="s">
        <v>17</v>
      </c>
      <c r="L11" s="68" t="s">
        <v>15</v>
      </c>
      <c r="M11" s="13" t="s">
        <v>16</v>
      </c>
      <c r="N11" s="13" t="s">
        <v>19</v>
      </c>
      <c r="O11" s="64" t="s">
        <v>17</v>
      </c>
      <c r="P11" s="71" t="s">
        <v>15</v>
      </c>
      <c r="Q11" s="13" t="s">
        <v>16</v>
      </c>
      <c r="R11" s="13" t="s">
        <v>20</v>
      </c>
      <c r="S11" s="13" t="s">
        <v>21</v>
      </c>
      <c r="T11" s="13" t="s">
        <v>22</v>
      </c>
      <c r="U11" s="14" t="s">
        <v>23</v>
      </c>
      <c r="V11" s="72" t="s">
        <v>17</v>
      </c>
      <c r="W11" s="71" t="s">
        <v>15</v>
      </c>
      <c r="X11" s="13" t="s">
        <v>18</v>
      </c>
      <c r="Y11" s="13" t="s">
        <v>16</v>
      </c>
      <c r="Z11" s="72" t="s">
        <v>17</v>
      </c>
      <c r="AA11" s="68" t="s">
        <v>15</v>
      </c>
      <c r="AB11" s="13" t="s">
        <v>16</v>
      </c>
      <c r="AC11" s="13" t="s">
        <v>17</v>
      </c>
      <c r="AD11" s="2" t="s">
        <v>24</v>
      </c>
      <c r="AE11" s="2" t="s">
        <v>24</v>
      </c>
      <c r="AF11" s="2" t="s">
        <v>25</v>
      </c>
      <c r="AG11" s="44" t="s">
        <v>26</v>
      </c>
      <c r="AH11" s="45" t="s">
        <v>27</v>
      </c>
    </row>
    <row r="12" spans="1:392" s="19" customFormat="1" ht="23.25" customHeight="1">
      <c r="A12" s="76" t="s">
        <v>33</v>
      </c>
      <c r="B12" s="51">
        <v>3</v>
      </c>
      <c r="C12" s="52">
        <v>3</v>
      </c>
      <c r="D12" s="73">
        <v>3</v>
      </c>
      <c r="E12" s="51">
        <v>0</v>
      </c>
      <c r="F12" s="52">
        <v>0</v>
      </c>
      <c r="G12" s="73">
        <v>0</v>
      </c>
      <c r="H12" s="51">
        <v>0</v>
      </c>
      <c r="I12" s="52">
        <v>0</v>
      </c>
      <c r="J12" s="52">
        <v>0</v>
      </c>
      <c r="K12" s="73">
        <v>0</v>
      </c>
      <c r="L12" s="69">
        <v>3</v>
      </c>
      <c r="M12" s="52">
        <v>3</v>
      </c>
      <c r="N12" s="52">
        <v>3</v>
      </c>
      <c r="O12" s="65">
        <v>3</v>
      </c>
      <c r="P12" s="51">
        <v>3</v>
      </c>
      <c r="Q12" s="52">
        <v>3</v>
      </c>
      <c r="R12" s="52">
        <v>3</v>
      </c>
      <c r="S12" s="52">
        <v>3</v>
      </c>
      <c r="T12" s="52">
        <v>3</v>
      </c>
      <c r="U12" s="52">
        <v>3</v>
      </c>
      <c r="V12" s="73">
        <v>3</v>
      </c>
      <c r="W12" s="51">
        <v>0</v>
      </c>
      <c r="X12" s="52">
        <v>0</v>
      </c>
      <c r="Y12" s="52">
        <v>0</v>
      </c>
      <c r="Z12" s="73">
        <v>0</v>
      </c>
      <c r="AA12" s="69">
        <v>0</v>
      </c>
      <c r="AB12" s="52">
        <v>0</v>
      </c>
      <c r="AC12" s="52">
        <v>0</v>
      </c>
      <c r="AD12" s="53">
        <f t="shared" ref="AD12:AD44" si="0">COUNTIF(B12:AC12,2)+COUNTIF(B12:AC12,3)+COUNTIF(B12:AC12,1)</f>
        <v>14</v>
      </c>
      <c r="AE12" s="54">
        <f t="shared" ref="AE12:AE44" si="1">(COUNTIF(B12:AC12,3))+(COUNTIF(B12:AC12,2))</f>
        <v>14</v>
      </c>
      <c r="AF12" s="55">
        <f t="shared" ref="AF12:AF44" si="2">SUM(B12:AC12)</f>
        <v>42</v>
      </c>
      <c r="AG12" s="56">
        <f>IF(ISERROR(AE12/AD12),"",(AE12/AD12))</f>
        <v>1</v>
      </c>
      <c r="AH12" s="57">
        <f>IF(ISERROR(AF12/(3*AD12)),"",(AF12/(3*AD12)))</f>
        <v>1</v>
      </c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8"/>
    </row>
    <row r="13" spans="1:392" s="19" customFormat="1" ht="23.25" customHeight="1">
      <c r="A13" s="77" t="s">
        <v>34</v>
      </c>
      <c r="B13" s="58">
        <v>0</v>
      </c>
      <c r="C13" s="39">
        <v>0</v>
      </c>
      <c r="D13" s="74">
        <v>0</v>
      </c>
      <c r="E13" s="58">
        <v>0</v>
      </c>
      <c r="F13" s="39">
        <v>0</v>
      </c>
      <c r="G13" s="74">
        <v>0</v>
      </c>
      <c r="H13" s="58">
        <v>0</v>
      </c>
      <c r="I13" s="39">
        <v>0</v>
      </c>
      <c r="J13" s="39">
        <v>0</v>
      </c>
      <c r="K13" s="74">
        <v>0</v>
      </c>
      <c r="L13" s="40">
        <v>0</v>
      </c>
      <c r="M13" s="39">
        <v>0</v>
      </c>
      <c r="N13" s="39">
        <v>0</v>
      </c>
      <c r="O13" s="66">
        <v>0</v>
      </c>
      <c r="P13" s="58">
        <v>3</v>
      </c>
      <c r="Q13" s="39">
        <v>3</v>
      </c>
      <c r="R13" s="39">
        <v>3</v>
      </c>
      <c r="S13" s="39">
        <v>0</v>
      </c>
      <c r="T13" s="39">
        <v>3</v>
      </c>
      <c r="U13" s="39">
        <v>3</v>
      </c>
      <c r="V13" s="74">
        <v>3</v>
      </c>
      <c r="W13" s="58">
        <v>0</v>
      </c>
      <c r="X13" s="39">
        <v>0</v>
      </c>
      <c r="Y13" s="39">
        <v>0</v>
      </c>
      <c r="Z13" s="74">
        <v>0</v>
      </c>
      <c r="AA13" s="40">
        <v>0</v>
      </c>
      <c r="AB13" s="39">
        <v>0</v>
      </c>
      <c r="AC13" s="39">
        <v>0</v>
      </c>
      <c r="AD13" s="16">
        <f t="shared" si="0"/>
        <v>6</v>
      </c>
      <c r="AE13" s="17">
        <f t="shared" si="1"/>
        <v>6</v>
      </c>
      <c r="AF13" s="32">
        <f t="shared" si="2"/>
        <v>18</v>
      </c>
      <c r="AG13" s="35">
        <f>IF(ISERROR(AE13/AD13),"",(AE13/AD13))</f>
        <v>1</v>
      </c>
      <c r="AH13" s="36">
        <f t="shared" ref="AH13:AH44" si="3">IF(ISERROR(AF13/(3*AD13)),"",(AF13/(3*AD13)))</f>
        <v>1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8"/>
    </row>
    <row r="14" spans="1:392" s="19" customFormat="1" ht="23.25" customHeight="1">
      <c r="A14" s="78" t="s">
        <v>35</v>
      </c>
      <c r="B14" s="58">
        <v>0</v>
      </c>
      <c r="C14" s="39">
        <v>0</v>
      </c>
      <c r="D14" s="74">
        <v>0</v>
      </c>
      <c r="E14" s="58">
        <v>0</v>
      </c>
      <c r="F14" s="39">
        <v>0</v>
      </c>
      <c r="G14" s="74">
        <v>0</v>
      </c>
      <c r="H14" s="58">
        <v>0</v>
      </c>
      <c r="I14" s="39">
        <v>0</v>
      </c>
      <c r="J14" s="39">
        <v>0</v>
      </c>
      <c r="K14" s="74">
        <v>0</v>
      </c>
      <c r="L14" s="40">
        <v>0</v>
      </c>
      <c r="M14" s="39">
        <v>0</v>
      </c>
      <c r="N14" s="39">
        <v>0</v>
      </c>
      <c r="O14" s="66">
        <v>0</v>
      </c>
      <c r="P14" s="58">
        <v>3</v>
      </c>
      <c r="Q14" s="39">
        <v>3</v>
      </c>
      <c r="R14" s="39">
        <v>3</v>
      </c>
      <c r="S14" s="39">
        <v>0</v>
      </c>
      <c r="T14" s="39">
        <v>1</v>
      </c>
      <c r="U14" s="39">
        <v>3</v>
      </c>
      <c r="V14" s="74">
        <v>3</v>
      </c>
      <c r="W14" s="58">
        <v>0</v>
      </c>
      <c r="X14" s="39">
        <v>0</v>
      </c>
      <c r="Y14" s="39">
        <v>0</v>
      </c>
      <c r="Z14" s="74">
        <v>0</v>
      </c>
      <c r="AA14" s="40">
        <v>0</v>
      </c>
      <c r="AB14" s="39">
        <v>0</v>
      </c>
      <c r="AC14" s="39">
        <v>0</v>
      </c>
      <c r="AD14" s="16">
        <f t="shared" si="0"/>
        <v>6</v>
      </c>
      <c r="AE14" s="17">
        <f t="shared" si="1"/>
        <v>5</v>
      </c>
      <c r="AF14" s="32">
        <f t="shared" si="2"/>
        <v>16</v>
      </c>
      <c r="AG14" s="35">
        <f t="shared" ref="AG14:AG44" si="4">IF(ISERROR(AE14/AD14),"",(AE14/AD14))</f>
        <v>0.83333333333333337</v>
      </c>
      <c r="AH14" s="36">
        <f t="shared" si="3"/>
        <v>0.88888888888888884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8"/>
    </row>
    <row r="15" spans="1:392" s="19" customFormat="1" ht="23.25" customHeight="1">
      <c r="A15" s="79" t="s">
        <v>36</v>
      </c>
      <c r="B15" s="58">
        <v>0</v>
      </c>
      <c r="C15" s="39">
        <v>0</v>
      </c>
      <c r="D15" s="74">
        <v>0</v>
      </c>
      <c r="E15" s="58">
        <v>0</v>
      </c>
      <c r="F15" s="39">
        <v>0</v>
      </c>
      <c r="G15" s="74">
        <v>0</v>
      </c>
      <c r="H15" s="58">
        <v>0</v>
      </c>
      <c r="I15" s="39">
        <v>0</v>
      </c>
      <c r="J15" s="39">
        <v>0</v>
      </c>
      <c r="K15" s="74">
        <v>0</v>
      </c>
      <c r="L15" s="40">
        <v>0</v>
      </c>
      <c r="M15" s="39">
        <v>0</v>
      </c>
      <c r="N15" s="39">
        <v>0</v>
      </c>
      <c r="O15" s="66">
        <v>0</v>
      </c>
      <c r="P15" s="58">
        <v>3</v>
      </c>
      <c r="Q15" s="39">
        <v>3</v>
      </c>
      <c r="R15" s="39">
        <v>3</v>
      </c>
      <c r="S15" s="39">
        <v>0</v>
      </c>
      <c r="T15" s="39">
        <v>1</v>
      </c>
      <c r="U15" s="39">
        <v>3</v>
      </c>
      <c r="V15" s="74">
        <v>3</v>
      </c>
      <c r="W15" s="58">
        <v>0</v>
      </c>
      <c r="X15" s="39">
        <v>0</v>
      </c>
      <c r="Y15" s="39">
        <v>0</v>
      </c>
      <c r="Z15" s="74">
        <v>0</v>
      </c>
      <c r="AA15" s="40">
        <v>0</v>
      </c>
      <c r="AB15" s="39">
        <v>0</v>
      </c>
      <c r="AC15" s="39">
        <v>0</v>
      </c>
      <c r="AD15" s="16">
        <f t="shared" si="0"/>
        <v>6</v>
      </c>
      <c r="AE15" s="17">
        <f t="shared" si="1"/>
        <v>5</v>
      </c>
      <c r="AF15" s="32">
        <f t="shared" si="2"/>
        <v>16</v>
      </c>
      <c r="AG15" s="35">
        <f t="shared" si="4"/>
        <v>0.83333333333333337</v>
      </c>
      <c r="AH15" s="36">
        <f t="shared" si="3"/>
        <v>0.88888888888888884</v>
      </c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8"/>
    </row>
    <row r="16" spans="1:392" s="19" customFormat="1" ht="23.25" customHeight="1">
      <c r="A16" s="78" t="s">
        <v>37</v>
      </c>
      <c r="B16" s="58">
        <v>2</v>
      </c>
      <c r="C16" s="39">
        <v>2</v>
      </c>
      <c r="D16" s="74">
        <v>3</v>
      </c>
      <c r="E16" s="58">
        <v>0</v>
      </c>
      <c r="F16" s="39">
        <v>0</v>
      </c>
      <c r="G16" s="74">
        <v>0</v>
      </c>
      <c r="H16" s="58">
        <v>0</v>
      </c>
      <c r="I16" s="39">
        <v>0</v>
      </c>
      <c r="J16" s="39">
        <v>0</v>
      </c>
      <c r="K16" s="74">
        <v>0</v>
      </c>
      <c r="L16" s="40">
        <v>3</v>
      </c>
      <c r="M16" s="39">
        <v>3</v>
      </c>
      <c r="N16" s="39">
        <v>3</v>
      </c>
      <c r="O16" s="66">
        <v>3</v>
      </c>
      <c r="P16" s="58">
        <v>3</v>
      </c>
      <c r="Q16" s="39">
        <v>3</v>
      </c>
      <c r="R16" s="39">
        <v>3</v>
      </c>
      <c r="S16" s="39">
        <v>2</v>
      </c>
      <c r="T16" s="39">
        <v>3</v>
      </c>
      <c r="U16" s="39">
        <v>3</v>
      </c>
      <c r="V16" s="74">
        <v>3</v>
      </c>
      <c r="W16" s="58">
        <v>0</v>
      </c>
      <c r="X16" s="39">
        <v>0</v>
      </c>
      <c r="Y16" s="39">
        <v>0</v>
      </c>
      <c r="Z16" s="74">
        <v>0</v>
      </c>
      <c r="AA16" s="40">
        <v>0</v>
      </c>
      <c r="AB16" s="39">
        <v>0</v>
      </c>
      <c r="AC16" s="39">
        <v>0</v>
      </c>
      <c r="AD16" s="16">
        <f t="shared" si="0"/>
        <v>14</v>
      </c>
      <c r="AE16" s="17">
        <f t="shared" si="1"/>
        <v>14</v>
      </c>
      <c r="AF16" s="32">
        <f t="shared" si="2"/>
        <v>39</v>
      </c>
      <c r="AG16" s="35">
        <f t="shared" si="4"/>
        <v>1</v>
      </c>
      <c r="AH16" s="36">
        <f t="shared" si="3"/>
        <v>0.9285714285714286</v>
      </c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8"/>
    </row>
    <row r="17" spans="1:392" s="19" customFormat="1" ht="23.25" customHeight="1">
      <c r="A17" s="80" t="s">
        <v>38</v>
      </c>
      <c r="B17" s="58">
        <v>0</v>
      </c>
      <c r="C17" s="39">
        <v>0</v>
      </c>
      <c r="D17" s="74">
        <v>0</v>
      </c>
      <c r="E17" s="58">
        <v>0</v>
      </c>
      <c r="F17" s="39">
        <v>0</v>
      </c>
      <c r="G17" s="74">
        <v>0</v>
      </c>
      <c r="H17" s="58">
        <v>0</v>
      </c>
      <c r="I17" s="39">
        <v>0</v>
      </c>
      <c r="J17" s="39">
        <v>0</v>
      </c>
      <c r="K17" s="74">
        <v>0</v>
      </c>
      <c r="L17" s="40">
        <v>1</v>
      </c>
      <c r="M17" s="39">
        <v>1</v>
      </c>
      <c r="N17" s="39">
        <v>1</v>
      </c>
      <c r="O17" s="66">
        <v>1</v>
      </c>
      <c r="P17" s="58">
        <v>3</v>
      </c>
      <c r="Q17" s="39">
        <v>3</v>
      </c>
      <c r="R17" s="39">
        <v>3</v>
      </c>
      <c r="S17" s="39">
        <v>2</v>
      </c>
      <c r="T17" s="39">
        <v>3</v>
      </c>
      <c r="U17" s="39">
        <v>3</v>
      </c>
      <c r="V17" s="74">
        <v>3</v>
      </c>
      <c r="W17" s="58">
        <v>0</v>
      </c>
      <c r="X17" s="39">
        <v>0</v>
      </c>
      <c r="Y17" s="39">
        <v>0</v>
      </c>
      <c r="Z17" s="74">
        <v>0</v>
      </c>
      <c r="AA17" s="40">
        <v>0</v>
      </c>
      <c r="AB17" s="39">
        <v>0</v>
      </c>
      <c r="AC17" s="39">
        <v>0</v>
      </c>
      <c r="AD17" s="16">
        <f t="shared" si="0"/>
        <v>11</v>
      </c>
      <c r="AE17" s="17">
        <f t="shared" si="1"/>
        <v>7</v>
      </c>
      <c r="AF17" s="32">
        <f t="shared" si="2"/>
        <v>24</v>
      </c>
      <c r="AG17" s="35">
        <f t="shared" si="4"/>
        <v>0.63636363636363635</v>
      </c>
      <c r="AH17" s="36">
        <f t="shared" si="3"/>
        <v>0.72727272727272729</v>
      </c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8"/>
    </row>
    <row r="18" spans="1:392" s="19" customFormat="1" ht="23.25" customHeight="1">
      <c r="A18" s="80" t="s">
        <v>39</v>
      </c>
      <c r="B18" s="58">
        <v>1</v>
      </c>
      <c r="C18" s="39">
        <v>2</v>
      </c>
      <c r="D18" s="74">
        <v>3</v>
      </c>
      <c r="E18" s="58">
        <v>1</v>
      </c>
      <c r="F18" s="39">
        <v>1</v>
      </c>
      <c r="G18" s="74">
        <v>1</v>
      </c>
      <c r="H18" s="58">
        <v>1</v>
      </c>
      <c r="I18" s="39">
        <v>1</v>
      </c>
      <c r="J18" s="39">
        <v>1</v>
      </c>
      <c r="K18" s="74">
        <v>1</v>
      </c>
      <c r="L18" s="40">
        <v>3</v>
      </c>
      <c r="M18" s="39">
        <v>3</v>
      </c>
      <c r="N18" s="39">
        <v>3</v>
      </c>
      <c r="O18" s="66">
        <v>3</v>
      </c>
      <c r="P18" s="58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74">
        <v>0</v>
      </c>
      <c r="W18" s="58">
        <v>2</v>
      </c>
      <c r="X18" s="39">
        <v>2</v>
      </c>
      <c r="Y18" s="39">
        <v>2</v>
      </c>
      <c r="Z18" s="74">
        <v>2</v>
      </c>
      <c r="AA18" s="40">
        <v>0</v>
      </c>
      <c r="AB18" s="39">
        <v>0</v>
      </c>
      <c r="AC18" s="39">
        <v>0</v>
      </c>
      <c r="AD18" s="16">
        <f t="shared" si="0"/>
        <v>18</v>
      </c>
      <c r="AE18" s="17">
        <f t="shared" si="1"/>
        <v>10</v>
      </c>
      <c r="AF18" s="32">
        <f t="shared" si="2"/>
        <v>33</v>
      </c>
      <c r="AG18" s="35">
        <f t="shared" si="4"/>
        <v>0.55555555555555558</v>
      </c>
      <c r="AH18" s="36">
        <f t="shared" si="3"/>
        <v>0.61111111111111116</v>
      </c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8"/>
    </row>
    <row r="19" spans="1:392" s="19" customFormat="1" ht="23.25" customHeight="1">
      <c r="A19" s="80" t="s">
        <v>40</v>
      </c>
      <c r="B19" s="58">
        <v>0</v>
      </c>
      <c r="C19" s="39">
        <v>0</v>
      </c>
      <c r="D19" s="74">
        <v>0</v>
      </c>
      <c r="E19" s="58">
        <v>0</v>
      </c>
      <c r="F19" s="39">
        <v>0</v>
      </c>
      <c r="G19" s="74">
        <v>0</v>
      </c>
      <c r="H19" s="58">
        <v>0</v>
      </c>
      <c r="I19" s="39">
        <v>0</v>
      </c>
      <c r="J19" s="39">
        <v>0</v>
      </c>
      <c r="K19" s="74">
        <v>0</v>
      </c>
      <c r="L19" s="40">
        <v>0</v>
      </c>
      <c r="M19" s="39">
        <v>0</v>
      </c>
      <c r="N19" s="39">
        <v>0</v>
      </c>
      <c r="O19" s="66">
        <v>0</v>
      </c>
      <c r="P19" s="58">
        <v>2</v>
      </c>
      <c r="Q19" s="39">
        <v>3</v>
      </c>
      <c r="R19" s="39">
        <v>3</v>
      </c>
      <c r="S19" s="39">
        <v>0</v>
      </c>
      <c r="T19" s="39">
        <v>2</v>
      </c>
      <c r="U19" s="39">
        <v>3</v>
      </c>
      <c r="V19" s="74">
        <v>2</v>
      </c>
      <c r="W19" s="58">
        <v>0</v>
      </c>
      <c r="X19" s="39">
        <v>0</v>
      </c>
      <c r="Y19" s="39">
        <v>0</v>
      </c>
      <c r="Z19" s="74">
        <v>0</v>
      </c>
      <c r="AA19" s="40">
        <v>0</v>
      </c>
      <c r="AB19" s="39">
        <v>0</v>
      </c>
      <c r="AC19" s="39">
        <v>0</v>
      </c>
      <c r="AD19" s="16">
        <f t="shared" si="0"/>
        <v>6</v>
      </c>
      <c r="AE19" s="17">
        <f t="shared" si="1"/>
        <v>6</v>
      </c>
      <c r="AF19" s="32">
        <f t="shared" si="2"/>
        <v>15</v>
      </c>
      <c r="AG19" s="35">
        <f t="shared" si="4"/>
        <v>1</v>
      </c>
      <c r="AH19" s="36">
        <f t="shared" si="3"/>
        <v>0.83333333333333337</v>
      </c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8"/>
    </row>
    <row r="20" spans="1:392" s="19" customFormat="1" ht="23.25" customHeight="1">
      <c r="A20" s="80" t="s">
        <v>41</v>
      </c>
      <c r="B20" s="58">
        <v>0</v>
      </c>
      <c r="C20" s="39">
        <v>0</v>
      </c>
      <c r="D20" s="74">
        <v>0</v>
      </c>
      <c r="E20" s="58">
        <v>0</v>
      </c>
      <c r="F20" s="39">
        <v>0</v>
      </c>
      <c r="G20" s="74">
        <v>0</v>
      </c>
      <c r="H20" s="58">
        <v>0</v>
      </c>
      <c r="I20" s="39">
        <v>0</v>
      </c>
      <c r="J20" s="39">
        <v>0</v>
      </c>
      <c r="K20" s="74">
        <v>0</v>
      </c>
      <c r="L20" s="40">
        <v>0</v>
      </c>
      <c r="M20" s="39">
        <v>0</v>
      </c>
      <c r="N20" s="39">
        <v>0</v>
      </c>
      <c r="O20" s="66">
        <v>0</v>
      </c>
      <c r="P20" s="58">
        <v>3</v>
      </c>
      <c r="Q20" s="39">
        <v>3</v>
      </c>
      <c r="R20" s="39">
        <v>3</v>
      </c>
      <c r="S20" s="39">
        <v>0</v>
      </c>
      <c r="T20" s="39">
        <v>3</v>
      </c>
      <c r="U20" s="39">
        <v>3</v>
      </c>
      <c r="V20" s="74">
        <v>3</v>
      </c>
      <c r="W20" s="58">
        <v>0</v>
      </c>
      <c r="X20" s="39">
        <v>0</v>
      </c>
      <c r="Y20" s="39">
        <v>0</v>
      </c>
      <c r="Z20" s="74">
        <v>0</v>
      </c>
      <c r="AA20" s="40">
        <v>3</v>
      </c>
      <c r="AB20" s="39">
        <v>3</v>
      </c>
      <c r="AC20" s="39">
        <v>3</v>
      </c>
      <c r="AD20" s="16">
        <f t="shared" si="0"/>
        <v>9</v>
      </c>
      <c r="AE20" s="17">
        <f t="shared" si="1"/>
        <v>9</v>
      </c>
      <c r="AF20" s="32">
        <f t="shared" si="2"/>
        <v>27</v>
      </c>
      <c r="AG20" s="35">
        <f t="shared" si="4"/>
        <v>1</v>
      </c>
      <c r="AH20" s="36">
        <f t="shared" si="3"/>
        <v>1</v>
      </c>
      <c r="AI20" s="1"/>
      <c r="AJ20" s="3"/>
      <c r="AK20" s="3"/>
      <c r="AL20" s="3"/>
      <c r="AM20" s="3"/>
      <c r="AN20" s="3"/>
      <c r="AO20" s="6"/>
      <c r="AP20" s="6"/>
      <c r="AQ20" s="6"/>
      <c r="AR20" s="5"/>
      <c r="AS20" s="6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8"/>
    </row>
    <row r="21" spans="1:392" s="19" customFormat="1" ht="23.25" customHeight="1">
      <c r="A21" s="81" t="s">
        <v>42</v>
      </c>
      <c r="B21" s="58">
        <v>2</v>
      </c>
      <c r="C21" s="39">
        <v>3</v>
      </c>
      <c r="D21" s="74">
        <v>3</v>
      </c>
      <c r="E21" s="58">
        <v>0</v>
      </c>
      <c r="F21" s="39">
        <v>0</v>
      </c>
      <c r="G21" s="74">
        <v>0</v>
      </c>
      <c r="H21" s="58">
        <v>0</v>
      </c>
      <c r="I21" s="39">
        <v>0</v>
      </c>
      <c r="J21" s="39">
        <v>0</v>
      </c>
      <c r="K21" s="74">
        <v>0</v>
      </c>
      <c r="L21" s="40">
        <v>3</v>
      </c>
      <c r="M21" s="39">
        <v>3</v>
      </c>
      <c r="N21" s="39">
        <v>3</v>
      </c>
      <c r="O21" s="66">
        <v>3</v>
      </c>
      <c r="P21" s="58">
        <v>2</v>
      </c>
      <c r="Q21" s="39">
        <v>2</v>
      </c>
      <c r="R21" s="39">
        <v>3</v>
      </c>
      <c r="S21" s="39">
        <v>0</v>
      </c>
      <c r="T21" s="39">
        <v>2</v>
      </c>
      <c r="U21" s="39">
        <v>3</v>
      </c>
      <c r="V21" s="74">
        <v>3</v>
      </c>
      <c r="W21" s="58">
        <v>0</v>
      </c>
      <c r="X21" s="39">
        <v>0</v>
      </c>
      <c r="Y21" s="39">
        <v>0</v>
      </c>
      <c r="Z21" s="74">
        <v>0</v>
      </c>
      <c r="AA21" s="40">
        <v>0</v>
      </c>
      <c r="AB21" s="39">
        <v>0</v>
      </c>
      <c r="AC21" s="39">
        <v>0</v>
      </c>
      <c r="AD21" s="16">
        <f t="shared" si="0"/>
        <v>13</v>
      </c>
      <c r="AE21" s="17">
        <f t="shared" si="1"/>
        <v>13</v>
      </c>
      <c r="AF21" s="32">
        <f t="shared" si="2"/>
        <v>35</v>
      </c>
      <c r="AG21" s="35">
        <f t="shared" si="4"/>
        <v>1</v>
      </c>
      <c r="AH21" s="36">
        <f t="shared" si="3"/>
        <v>0.89743589743589747</v>
      </c>
      <c r="AI21" s="1"/>
      <c r="AJ21" s="9"/>
      <c r="AK21" s="9"/>
      <c r="AL21" s="9"/>
      <c r="AM21" s="9"/>
      <c r="AN21" s="9"/>
      <c r="AO21" s="6"/>
      <c r="AP21" s="6"/>
      <c r="AQ21" s="6"/>
      <c r="AR21" s="5"/>
      <c r="AS21" s="6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8"/>
    </row>
    <row r="22" spans="1:392" s="19" customFormat="1" ht="23.25" customHeight="1">
      <c r="A22" s="82" t="s">
        <v>43</v>
      </c>
      <c r="B22" s="58">
        <v>2</v>
      </c>
      <c r="C22" s="39">
        <v>3</v>
      </c>
      <c r="D22" s="74">
        <v>3</v>
      </c>
      <c r="E22" s="58">
        <v>0</v>
      </c>
      <c r="F22" s="39">
        <v>0</v>
      </c>
      <c r="G22" s="74">
        <v>0</v>
      </c>
      <c r="H22" s="58">
        <v>0</v>
      </c>
      <c r="I22" s="39">
        <v>0</v>
      </c>
      <c r="J22" s="39">
        <v>0</v>
      </c>
      <c r="K22" s="74">
        <v>0</v>
      </c>
      <c r="L22" s="40">
        <v>3</v>
      </c>
      <c r="M22" s="39">
        <v>3</v>
      </c>
      <c r="N22" s="39">
        <v>3</v>
      </c>
      <c r="O22" s="66">
        <v>3</v>
      </c>
      <c r="P22" s="58">
        <v>2</v>
      </c>
      <c r="Q22" s="39">
        <v>3</v>
      </c>
      <c r="R22" s="39">
        <v>3</v>
      </c>
      <c r="S22" s="39">
        <v>2</v>
      </c>
      <c r="T22" s="39">
        <v>3</v>
      </c>
      <c r="U22" s="39">
        <v>3</v>
      </c>
      <c r="V22" s="74">
        <v>3</v>
      </c>
      <c r="W22" s="58">
        <v>0</v>
      </c>
      <c r="X22" s="39">
        <v>0</v>
      </c>
      <c r="Y22" s="39">
        <v>0</v>
      </c>
      <c r="Z22" s="74">
        <v>0</v>
      </c>
      <c r="AA22" s="40">
        <v>0</v>
      </c>
      <c r="AB22" s="39">
        <v>0</v>
      </c>
      <c r="AC22" s="39">
        <v>0</v>
      </c>
      <c r="AD22" s="16">
        <f t="shared" si="0"/>
        <v>14</v>
      </c>
      <c r="AE22" s="17">
        <f t="shared" si="1"/>
        <v>14</v>
      </c>
      <c r="AF22" s="32">
        <f t="shared" si="2"/>
        <v>39</v>
      </c>
      <c r="AG22" s="35">
        <f t="shared" si="4"/>
        <v>1</v>
      </c>
      <c r="AH22" s="36">
        <f t="shared" si="3"/>
        <v>0.9285714285714286</v>
      </c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8"/>
    </row>
    <row r="23" spans="1:392" s="19" customFormat="1" ht="23.25" customHeight="1">
      <c r="A23" s="83" t="s">
        <v>44</v>
      </c>
      <c r="B23" s="58">
        <v>3</v>
      </c>
      <c r="C23" s="39">
        <v>3</v>
      </c>
      <c r="D23" s="74">
        <v>3</v>
      </c>
      <c r="E23" s="58">
        <v>0</v>
      </c>
      <c r="F23" s="39">
        <v>0</v>
      </c>
      <c r="G23" s="74">
        <v>0</v>
      </c>
      <c r="H23" s="58">
        <v>0</v>
      </c>
      <c r="I23" s="39">
        <v>0</v>
      </c>
      <c r="J23" s="39">
        <v>0</v>
      </c>
      <c r="K23" s="74">
        <v>0</v>
      </c>
      <c r="L23" s="40">
        <v>0</v>
      </c>
      <c r="M23" s="39">
        <v>0</v>
      </c>
      <c r="N23" s="39">
        <v>0</v>
      </c>
      <c r="O23" s="66">
        <v>0</v>
      </c>
      <c r="P23" s="58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74">
        <v>0</v>
      </c>
      <c r="W23" s="58">
        <v>0</v>
      </c>
      <c r="X23" s="39">
        <v>0</v>
      </c>
      <c r="Y23" s="39">
        <v>0</v>
      </c>
      <c r="Z23" s="74">
        <v>0</v>
      </c>
      <c r="AA23" s="40">
        <v>0</v>
      </c>
      <c r="AB23" s="39">
        <v>0</v>
      </c>
      <c r="AC23" s="39">
        <v>0</v>
      </c>
      <c r="AD23" s="16">
        <f t="shared" si="0"/>
        <v>3</v>
      </c>
      <c r="AE23" s="17">
        <f t="shared" si="1"/>
        <v>3</v>
      </c>
      <c r="AF23" s="32">
        <f t="shared" si="2"/>
        <v>9</v>
      </c>
      <c r="AG23" s="35">
        <f t="shared" si="4"/>
        <v>1</v>
      </c>
      <c r="AH23" s="36">
        <f t="shared" si="3"/>
        <v>1</v>
      </c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8"/>
    </row>
    <row r="24" spans="1:392" s="19" customFormat="1" ht="23.25" customHeight="1">
      <c r="A24" s="84" t="s">
        <v>45</v>
      </c>
      <c r="B24" s="58">
        <v>3</v>
      </c>
      <c r="C24" s="39">
        <v>3</v>
      </c>
      <c r="D24" s="74">
        <v>3</v>
      </c>
      <c r="E24" s="58">
        <v>0</v>
      </c>
      <c r="F24" s="39">
        <v>0</v>
      </c>
      <c r="G24" s="74">
        <v>0</v>
      </c>
      <c r="H24" s="58">
        <v>0</v>
      </c>
      <c r="I24" s="39">
        <v>0</v>
      </c>
      <c r="J24" s="39">
        <v>0</v>
      </c>
      <c r="K24" s="74">
        <v>0</v>
      </c>
      <c r="L24" s="40">
        <v>0</v>
      </c>
      <c r="M24" s="39">
        <v>0</v>
      </c>
      <c r="N24" s="39">
        <v>0</v>
      </c>
      <c r="O24" s="66">
        <v>0</v>
      </c>
      <c r="P24" s="58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74">
        <v>0</v>
      </c>
      <c r="W24" s="58">
        <v>0</v>
      </c>
      <c r="X24" s="39">
        <v>0</v>
      </c>
      <c r="Y24" s="39">
        <v>0</v>
      </c>
      <c r="Z24" s="74">
        <v>0</v>
      </c>
      <c r="AA24" s="40">
        <v>0</v>
      </c>
      <c r="AB24" s="39">
        <v>0</v>
      </c>
      <c r="AC24" s="39">
        <v>0</v>
      </c>
      <c r="AD24" s="16">
        <f t="shared" si="0"/>
        <v>3</v>
      </c>
      <c r="AE24" s="17">
        <f t="shared" si="1"/>
        <v>3</v>
      </c>
      <c r="AF24" s="32">
        <f t="shared" si="2"/>
        <v>9</v>
      </c>
      <c r="AG24" s="35">
        <f t="shared" si="4"/>
        <v>1</v>
      </c>
      <c r="AH24" s="36">
        <f t="shared" si="3"/>
        <v>1</v>
      </c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8"/>
    </row>
    <row r="25" spans="1:392" s="19" customFormat="1" ht="23.25" customHeight="1">
      <c r="A25" s="84" t="s">
        <v>46</v>
      </c>
      <c r="B25" s="58">
        <v>3</v>
      </c>
      <c r="C25" s="39">
        <v>3</v>
      </c>
      <c r="D25" s="74">
        <v>3</v>
      </c>
      <c r="E25" s="58">
        <v>0</v>
      </c>
      <c r="F25" s="39">
        <v>0</v>
      </c>
      <c r="G25" s="74">
        <v>0</v>
      </c>
      <c r="H25" s="58">
        <v>0</v>
      </c>
      <c r="I25" s="39">
        <v>0</v>
      </c>
      <c r="J25" s="39">
        <v>0</v>
      </c>
      <c r="K25" s="74">
        <v>0</v>
      </c>
      <c r="L25" s="40">
        <v>0</v>
      </c>
      <c r="M25" s="39">
        <v>0</v>
      </c>
      <c r="N25" s="39">
        <v>0</v>
      </c>
      <c r="O25" s="66">
        <v>0</v>
      </c>
      <c r="P25" s="58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74">
        <v>0</v>
      </c>
      <c r="W25" s="58">
        <v>0</v>
      </c>
      <c r="X25" s="39">
        <v>0</v>
      </c>
      <c r="Y25" s="39">
        <v>0</v>
      </c>
      <c r="Z25" s="74">
        <v>0</v>
      </c>
      <c r="AA25" s="40">
        <v>0</v>
      </c>
      <c r="AB25" s="39">
        <v>0</v>
      </c>
      <c r="AC25" s="39">
        <v>0</v>
      </c>
      <c r="AD25" s="16">
        <f t="shared" si="0"/>
        <v>3</v>
      </c>
      <c r="AE25" s="17">
        <f t="shared" si="1"/>
        <v>3</v>
      </c>
      <c r="AF25" s="32">
        <f t="shared" si="2"/>
        <v>9</v>
      </c>
      <c r="AG25" s="35">
        <f t="shared" si="4"/>
        <v>1</v>
      </c>
      <c r="AH25" s="36">
        <f t="shared" si="3"/>
        <v>1</v>
      </c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8"/>
    </row>
    <row r="26" spans="1:392" s="19" customFormat="1" ht="23.25" customHeight="1">
      <c r="A26" s="85" t="s">
        <v>47</v>
      </c>
      <c r="B26" s="58">
        <v>0</v>
      </c>
      <c r="C26" s="39">
        <v>0</v>
      </c>
      <c r="D26" s="74">
        <v>0</v>
      </c>
      <c r="E26" s="58">
        <v>3</v>
      </c>
      <c r="F26" s="39">
        <v>3</v>
      </c>
      <c r="G26" s="74">
        <v>3</v>
      </c>
      <c r="H26" s="58">
        <v>3</v>
      </c>
      <c r="I26" s="39">
        <v>3</v>
      </c>
      <c r="J26" s="39">
        <v>3</v>
      </c>
      <c r="K26" s="74">
        <v>3</v>
      </c>
      <c r="L26" s="40">
        <v>0</v>
      </c>
      <c r="M26" s="39">
        <v>0</v>
      </c>
      <c r="N26" s="39">
        <v>0</v>
      </c>
      <c r="O26" s="66">
        <v>0</v>
      </c>
      <c r="P26" s="58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74">
        <v>0</v>
      </c>
      <c r="W26" s="58">
        <v>0</v>
      </c>
      <c r="X26" s="39">
        <v>0</v>
      </c>
      <c r="Y26" s="39">
        <v>0</v>
      </c>
      <c r="Z26" s="74">
        <v>0</v>
      </c>
      <c r="AA26" s="40">
        <v>0</v>
      </c>
      <c r="AB26" s="39">
        <v>0</v>
      </c>
      <c r="AC26" s="39">
        <v>0</v>
      </c>
      <c r="AD26" s="16">
        <f t="shared" si="0"/>
        <v>7</v>
      </c>
      <c r="AE26" s="17">
        <f t="shared" si="1"/>
        <v>7</v>
      </c>
      <c r="AF26" s="32">
        <f t="shared" si="2"/>
        <v>21</v>
      </c>
      <c r="AG26" s="35">
        <f t="shared" si="4"/>
        <v>1</v>
      </c>
      <c r="AH26" s="36">
        <f t="shared" si="3"/>
        <v>1</v>
      </c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8"/>
    </row>
    <row r="27" spans="1:392" s="19" customFormat="1" ht="23.25" customHeight="1">
      <c r="A27" s="86" t="s">
        <v>48</v>
      </c>
      <c r="B27" s="58">
        <v>0</v>
      </c>
      <c r="C27" s="39">
        <v>0</v>
      </c>
      <c r="D27" s="74">
        <v>0</v>
      </c>
      <c r="E27" s="58">
        <v>3</v>
      </c>
      <c r="F27" s="39">
        <v>3</v>
      </c>
      <c r="G27" s="74">
        <v>3</v>
      </c>
      <c r="H27" s="58">
        <v>3</v>
      </c>
      <c r="I27" s="39">
        <v>3</v>
      </c>
      <c r="J27" s="39">
        <v>3</v>
      </c>
      <c r="K27" s="74">
        <v>3</v>
      </c>
      <c r="L27" s="40">
        <v>0</v>
      </c>
      <c r="M27" s="39">
        <v>0</v>
      </c>
      <c r="N27" s="39">
        <v>0</v>
      </c>
      <c r="O27" s="66">
        <v>0</v>
      </c>
      <c r="P27" s="58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74">
        <v>0</v>
      </c>
      <c r="W27" s="58">
        <v>0</v>
      </c>
      <c r="X27" s="39">
        <v>0</v>
      </c>
      <c r="Y27" s="39">
        <v>0</v>
      </c>
      <c r="Z27" s="74">
        <v>0</v>
      </c>
      <c r="AA27" s="40">
        <v>0</v>
      </c>
      <c r="AB27" s="39">
        <v>0</v>
      </c>
      <c r="AC27" s="39">
        <v>0</v>
      </c>
      <c r="AD27" s="16">
        <f t="shared" si="0"/>
        <v>7</v>
      </c>
      <c r="AE27" s="17">
        <f t="shared" si="1"/>
        <v>7</v>
      </c>
      <c r="AF27" s="32">
        <f t="shared" si="2"/>
        <v>21</v>
      </c>
      <c r="AG27" s="35">
        <f t="shared" si="4"/>
        <v>1</v>
      </c>
      <c r="AH27" s="36">
        <f t="shared" si="3"/>
        <v>1</v>
      </c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8"/>
    </row>
    <row r="28" spans="1:392" s="19" customFormat="1" ht="23.25" customHeight="1">
      <c r="A28" s="86" t="s">
        <v>59</v>
      </c>
      <c r="B28" s="58">
        <v>0</v>
      </c>
      <c r="C28" s="39">
        <v>0</v>
      </c>
      <c r="D28" s="74">
        <v>0</v>
      </c>
      <c r="E28" s="58">
        <v>2</v>
      </c>
      <c r="F28" s="39">
        <v>3</v>
      </c>
      <c r="G28" s="74">
        <v>3</v>
      </c>
      <c r="H28" s="58">
        <v>1</v>
      </c>
      <c r="I28" s="39">
        <v>2</v>
      </c>
      <c r="J28" s="39">
        <v>3</v>
      </c>
      <c r="K28" s="74">
        <v>3</v>
      </c>
      <c r="L28" s="40">
        <v>0</v>
      </c>
      <c r="M28" s="39">
        <v>0</v>
      </c>
      <c r="N28" s="39">
        <v>0</v>
      </c>
      <c r="O28" s="66">
        <v>0</v>
      </c>
      <c r="P28" s="58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74">
        <v>0</v>
      </c>
      <c r="W28" s="58">
        <v>0</v>
      </c>
      <c r="X28" s="39">
        <v>0</v>
      </c>
      <c r="Y28" s="39">
        <v>0</v>
      </c>
      <c r="Z28" s="74">
        <v>0</v>
      </c>
      <c r="AA28" s="40">
        <v>0</v>
      </c>
      <c r="AB28" s="39">
        <v>0</v>
      </c>
      <c r="AC28" s="39">
        <v>0</v>
      </c>
      <c r="AD28" s="16">
        <f t="shared" si="0"/>
        <v>7</v>
      </c>
      <c r="AE28" s="17">
        <f t="shared" si="1"/>
        <v>6</v>
      </c>
      <c r="AF28" s="32">
        <f t="shared" si="2"/>
        <v>17</v>
      </c>
      <c r="AG28" s="35">
        <f t="shared" si="4"/>
        <v>0.8571428571428571</v>
      </c>
      <c r="AH28" s="36">
        <f t="shared" si="3"/>
        <v>0.80952380952380953</v>
      </c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8"/>
    </row>
    <row r="29" spans="1:392" s="19" customFormat="1" ht="23.25" customHeight="1">
      <c r="A29" s="86" t="s">
        <v>49</v>
      </c>
      <c r="B29" s="58">
        <v>0</v>
      </c>
      <c r="C29" s="39">
        <v>0</v>
      </c>
      <c r="D29" s="74">
        <v>0</v>
      </c>
      <c r="E29" s="58">
        <v>2</v>
      </c>
      <c r="F29" s="39">
        <v>3</v>
      </c>
      <c r="G29" s="74">
        <v>3</v>
      </c>
      <c r="H29" s="58">
        <v>1</v>
      </c>
      <c r="I29" s="39">
        <v>2</v>
      </c>
      <c r="J29" s="39">
        <v>3</v>
      </c>
      <c r="K29" s="74">
        <v>3</v>
      </c>
      <c r="L29" s="40">
        <v>0</v>
      </c>
      <c r="M29" s="39">
        <v>0</v>
      </c>
      <c r="N29" s="39">
        <v>0</v>
      </c>
      <c r="O29" s="66">
        <v>0</v>
      </c>
      <c r="P29" s="58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74">
        <v>0</v>
      </c>
      <c r="W29" s="58">
        <v>0</v>
      </c>
      <c r="X29" s="39">
        <v>0</v>
      </c>
      <c r="Y29" s="39">
        <v>0</v>
      </c>
      <c r="Z29" s="74">
        <v>0</v>
      </c>
      <c r="AA29" s="40">
        <v>0</v>
      </c>
      <c r="AB29" s="39">
        <v>0</v>
      </c>
      <c r="AC29" s="39">
        <v>0</v>
      </c>
      <c r="AD29" s="16">
        <f t="shared" si="0"/>
        <v>7</v>
      </c>
      <c r="AE29" s="17">
        <f t="shared" si="1"/>
        <v>6</v>
      </c>
      <c r="AF29" s="32">
        <f t="shared" si="2"/>
        <v>17</v>
      </c>
      <c r="AG29" s="35">
        <f t="shared" si="4"/>
        <v>0.8571428571428571</v>
      </c>
      <c r="AH29" s="36">
        <f t="shared" si="3"/>
        <v>0.80952380952380953</v>
      </c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8"/>
    </row>
    <row r="30" spans="1:392" s="19" customFormat="1" ht="23.25" customHeight="1">
      <c r="A30" s="87" t="s">
        <v>50</v>
      </c>
      <c r="B30" s="58">
        <v>0</v>
      </c>
      <c r="C30" s="39">
        <v>0</v>
      </c>
      <c r="D30" s="74">
        <v>0</v>
      </c>
      <c r="E30" s="58">
        <v>0</v>
      </c>
      <c r="F30" s="39">
        <v>0</v>
      </c>
      <c r="G30" s="74">
        <v>0</v>
      </c>
      <c r="H30" s="58">
        <v>0</v>
      </c>
      <c r="I30" s="39">
        <v>0</v>
      </c>
      <c r="J30" s="39">
        <v>0</v>
      </c>
      <c r="K30" s="74">
        <v>0</v>
      </c>
      <c r="L30" s="40">
        <v>0</v>
      </c>
      <c r="M30" s="39">
        <v>0</v>
      </c>
      <c r="N30" s="39">
        <v>0</v>
      </c>
      <c r="O30" s="66">
        <v>0</v>
      </c>
      <c r="P30" s="58">
        <v>2</v>
      </c>
      <c r="Q30" s="39">
        <v>2</v>
      </c>
      <c r="R30" s="39">
        <v>3</v>
      </c>
      <c r="S30" s="39">
        <v>0</v>
      </c>
      <c r="T30" s="39">
        <v>2</v>
      </c>
      <c r="U30" s="39">
        <v>3</v>
      </c>
      <c r="V30" s="74">
        <v>3</v>
      </c>
      <c r="W30" s="58">
        <v>0</v>
      </c>
      <c r="X30" s="39">
        <v>0</v>
      </c>
      <c r="Y30" s="39">
        <v>0</v>
      </c>
      <c r="Z30" s="74">
        <v>0</v>
      </c>
      <c r="AA30" s="40">
        <v>2</v>
      </c>
      <c r="AB30" s="39">
        <v>2</v>
      </c>
      <c r="AC30" s="39">
        <v>2</v>
      </c>
      <c r="AD30" s="16">
        <f t="shared" si="0"/>
        <v>9</v>
      </c>
      <c r="AE30" s="17">
        <f t="shared" si="1"/>
        <v>9</v>
      </c>
      <c r="AF30" s="32">
        <f t="shared" si="2"/>
        <v>21</v>
      </c>
      <c r="AG30" s="35">
        <f t="shared" si="4"/>
        <v>1</v>
      </c>
      <c r="AH30" s="36">
        <f t="shared" si="3"/>
        <v>0.77777777777777779</v>
      </c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8"/>
    </row>
    <row r="31" spans="1:392" s="19" customFormat="1" ht="23.25" customHeight="1">
      <c r="A31" s="87" t="s">
        <v>51</v>
      </c>
      <c r="B31" s="58">
        <v>0</v>
      </c>
      <c r="C31" s="39">
        <v>0</v>
      </c>
      <c r="D31" s="74">
        <v>0</v>
      </c>
      <c r="E31" s="58">
        <v>0</v>
      </c>
      <c r="F31" s="39">
        <v>0</v>
      </c>
      <c r="G31" s="74">
        <v>0</v>
      </c>
      <c r="H31" s="58">
        <v>0</v>
      </c>
      <c r="I31" s="39">
        <v>0</v>
      </c>
      <c r="J31" s="39">
        <v>0</v>
      </c>
      <c r="K31" s="74">
        <v>0</v>
      </c>
      <c r="L31" s="40">
        <v>0</v>
      </c>
      <c r="M31" s="39">
        <v>0</v>
      </c>
      <c r="N31" s="39">
        <v>0</v>
      </c>
      <c r="O31" s="66">
        <v>0</v>
      </c>
      <c r="P31" s="58">
        <v>2</v>
      </c>
      <c r="Q31" s="39">
        <v>2</v>
      </c>
      <c r="R31" s="39">
        <v>3</v>
      </c>
      <c r="S31" s="39">
        <v>0</v>
      </c>
      <c r="T31" s="39">
        <v>2</v>
      </c>
      <c r="U31" s="39">
        <v>3</v>
      </c>
      <c r="V31" s="74">
        <v>3</v>
      </c>
      <c r="W31" s="58">
        <v>0</v>
      </c>
      <c r="X31" s="39">
        <v>0</v>
      </c>
      <c r="Y31" s="39">
        <v>0</v>
      </c>
      <c r="Z31" s="74">
        <v>0</v>
      </c>
      <c r="AA31" s="40">
        <v>2</v>
      </c>
      <c r="AB31" s="39">
        <v>2</v>
      </c>
      <c r="AC31" s="39">
        <v>2</v>
      </c>
      <c r="AD31" s="16">
        <f t="shared" si="0"/>
        <v>9</v>
      </c>
      <c r="AE31" s="17">
        <f t="shared" si="1"/>
        <v>9</v>
      </c>
      <c r="AF31" s="32">
        <f t="shared" si="2"/>
        <v>21</v>
      </c>
      <c r="AG31" s="35">
        <f t="shared" si="4"/>
        <v>1</v>
      </c>
      <c r="AH31" s="36">
        <f t="shared" si="3"/>
        <v>0.77777777777777779</v>
      </c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8"/>
    </row>
    <row r="32" spans="1:392" s="19" customFormat="1" ht="23.25" customHeight="1">
      <c r="A32" s="88" t="s">
        <v>52</v>
      </c>
      <c r="B32" s="58">
        <v>0</v>
      </c>
      <c r="C32" s="39">
        <v>0</v>
      </c>
      <c r="D32" s="74">
        <v>0</v>
      </c>
      <c r="E32" s="58">
        <v>0</v>
      </c>
      <c r="F32" s="39">
        <v>0</v>
      </c>
      <c r="G32" s="74">
        <v>0</v>
      </c>
      <c r="H32" s="58">
        <v>0</v>
      </c>
      <c r="I32" s="39">
        <v>0</v>
      </c>
      <c r="J32" s="39">
        <v>0</v>
      </c>
      <c r="K32" s="74">
        <v>0</v>
      </c>
      <c r="L32" s="40">
        <v>0</v>
      </c>
      <c r="M32" s="39">
        <v>0</v>
      </c>
      <c r="N32" s="39">
        <v>0</v>
      </c>
      <c r="O32" s="66">
        <v>0</v>
      </c>
      <c r="P32" s="58">
        <v>2</v>
      </c>
      <c r="Q32" s="39">
        <v>2</v>
      </c>
      <c r="R32" s="39">
        <v>3</v>
      </c>
      <c r="S32" s="39">
        <v>0</v>
      </c>
      <c r="T32" s="39">
        <v>2</v>
      </c>
      <c r="U32" s="39">
        <v>3</v>
      </c>
      <c r="V32" s="74">
        <v>3</v>
      </c>
      <c r="W32" s="58">
        <v>0</v>
      </c>
      <c r="X32" s="39">
        <v>0</v>
      </c>
      <c r="Y32" s="39">
        <v>0</v>
      </c>
      <c r="Z32" s="74">
        <v>0</v>
      </c>
      <c r="AA32" s="40">
        <v>3</v>
      </c>
      <c r="AB32" s="39">
        <v>3</v>
      </c>
      <c r="AC32" s="39">
        <v>3</v>
      </c>
      <c r="AD32" s="16">
        <f t="shared" si="0"/>
        <v>9</v>
      </c>
      <c r="AE32" s="17">
        <f t="shared" si="1"/>
        <v>9</v>
      </c>
      <c r="AF32" s="32">
        <f t="shared" si="2"/>
        <v>24</v>
      </c>
      <c r="AG32" s="35">
        <f t="shared" si="4"/>
        <v>1</v>
      </c>
      <c r="AH32" s="36">
        <f t="shared" si="3"/>
        <v>0.88888888888888884</v>
      </c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8"/>
    </row>
    <row r="33" spans="1:392" s="19" customFormat="1" ht="23.25" customHeight="1">
      <c r="A33" s="88" t="s">
        <v>53</v>
      </c>
      <c r="B33" s="58">
        <v>0</v>
      </c>
      <c r="C33" s="39">
        <v>0</v>
      </c>
      <c r="D33" s="74">
        <v>0</v>
      </c>
      <c r="E33" s="58">
        <v>0</v>
      </c>
      <c r="F33" s="39">
        <v>0</v>
      </c>
      <c r="G33" s="74">
        <v>0</v>
      </c>
      <c r="H33" s="58">
        <v>0</v>
      </c>
      <c r="I33" s="39">
        <v>0</v>
      </c>
      <c r="J33" s="39">
        <v>0</v>
      </c>
      <c r="K33" s="74">
        <v>0</v>
      </c>
      <c r="L33" s="40">
        <v>0</v>
      </c>
      <c r="M33" s="39">
        <v>0</v>
      </c>
      <c r="N33" s="39">
        <v>0</v>
      </c>
      <c r="O33" s="66">
        <v>0</v>
      </c>
      <c r="P33" s="58">
        <v>2</v>
      </c>
      <c r="Q33" s="39">
        <v>2</v>
      </c>
      <c r="R33" s="39">
        <v>3</v>
      </c>
      <c r="S33" s="39">
        <v>0</v>
      </c>
      <c r="T33" s="39">
        <v>2</v>
      </c>
      <c r="U33" s="39">
        <v>3</v>
      </c>
      <c r="V33" s="74">
        <v>3</v>
      </c>
      <c r="W33" s="58">
        <v>0</v>
      </c>
      <c r="X33" s="39">
        <v>0</v>
      </c>
      <c r="Y33" s="39">
        <v>0</v>
      </c>
      <c r="Z33" s="74">
        <v>0</v>
      </c>
      <c r="AA33" s="40">
        <v>3</v>
      </c>
      <c r="AB33" s="39">
        <v>3</v>
      </c>
      <c r="AC33" s="39">
        <v>3</v>
      </c>
      <c r="AD33" s="16">
        <f t="shared" si="0"/>
        <v>9</v>
      </c>
      <c r="AE33" s="17">
        <f t="shared" si="1"/>
        <v>9</v>
      </c>
      <c r="AF33" s="32">
        <f t="shared" si="2"/>
        <v>24</v>
      </c>
      <c r="AG33" s="35">
        <f t="shared" si="4"/>
        <v>1</v>
      </c>
      <c r="AH33" s="36">
        <f t="shared" si="3"/>
        <v>0.88888888888888884</v>
      </c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8"/>
    </row>
    <row r="34" spans="1:392" s="19" customFormat="1" ht="23.25" customHeight="1">
      <c r="A34" s="89" t="s">
        <v>54</v>
      </c>
      <c r="B34" s="58">
        <v>0</v>
      </c>
      <c r="C34" s="39">
        <v>0</v>
      </c>
      <c r="D34" s="74">
        <v>0</v>
      </c>
      <c r="E34" s="58">
        <v>0</v>
      </c>
      <c r="F34" s="39">
        <v>0</v>
      </c>
      <c r="G34" s="74">
        <v>0</v>
      </c>
      <c r="H34" s="58">
        <v>0</v>
      </c>
      <c r="I34" s="39">
        <v>0</v>
      </c>
      <c r="J34" s="39">
        <v>0</v>
      </c>
      <c r="K34" s="74">
        <v>0</v>
      </c>
      <c r="L34" s="40">
        <v>0</v>
      </c>
      <c r="M34" s="39">
        <v>0</v>
      </c>
      <c r="N34" s="39">
        <v>0</v>
      </c>
      <c r="O34" s="66">
        <v>0</v>
      </c>
      <c r="P34" s="58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74">
        <v>0</v>
      </c>
      <c r="W34" s="58">
        <v>3</v>
      </c>
      <c r="X34" s="39">
        <v>3</v>
      </c>
      <c r="Y34" s="39">
        <v>3</v>
      </c>
      <c r="Z34" s="74">
        <v>3</v>
      </c>
      <c r="AA34" s="40">
        <v>0</v>
      </c>
      <c r="AB34" s="39">
        <v>0</v>
      </c>
      <c r="AC34" s="39">
        <v>0</v>
      </c>
      <c r="AD34" s="16">
        <f t="shared" si="0"/>
        <v>4</v>
      </c>
      <c r="AE34" s="17">
        <f t="shared" si="1"/>
        <v>4</v>
      </c>
      <c r="AF34" s="32">
        <f t="shared" si="2"/>
        <v>12</v>
      </c>
      <c r="AG34" s="35">
        <f t="shared" si="4"/>
        <v>1</v>
      </c>
      <c r="AH34" s="36">
        <f t="shared" si="3"/>
        <v>1</v>
      </c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8"/>
    </row>
    <row r="35" spans="1:392" s="19" customFormat="1" ht="23.25" customHeight="1">
      <c r="A35" s="89" t="s">
        <v>55</v>
      </c>
      <c r="B35" s="58">
        <v>3</v>
      </c>
      <c r="C35" s="39">
        <v>3</v>
      </c>
      <c r="D35" s="74">
        <v>3</v>
      </c>
      <c r="E35" s="58">
        <v>0</v>
      </c>
      <c r="F35" s="39">
        <v>0</v>
      </c>
      <c r="G35" s="74">
        <v>0</v>
      </c>
      <c r="H35" s="58">
        <v>0</v>
      </c>
      <c r="I35" s="39">
        <v>0</v>
      </c>
      <c r="J35" s="39">
        <v>0</v>
      </c>
      <c r="K35" s="74">
        <v>0</v>
      </c>
      <c r="L35" s="40">
        <v>3</v>
      </c>
      <c r="M35" s="39">
        <v>3</v>
      </c>
      <c r="N35" s="39">
        <v>3</v>
      </c>
      <c r="O35" s="66">
        <v>3</v>
      </c>
      <c r="P35" s="58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74">
        <v>0</v>
      </c>
      <c r="W35" s="58">
        <v>0</v>
      </c>
      <c r="X35" s="39">
        <v>0</v>
      </c>
      <c r="Y35" s="39">
        <v>0</v>
      </c>
      <c r="Z35" s="74">
        <v>0</v>
      </c>
      <c r="AA35" s="40">
        <v>0</v>
      </c>
      <c r="AB35" s="39">
        <v>0</v>
      </c>
      <c r="AC35" s="39">
        <v>0</v>
      </c>
      <c r="AD35" s="16">
        <f t="shared" si="0"/>
        <v>7</v>
      </c>
      <c r="AE35" s="17">
        <f t="shared" si="1"/>
        <v>7</v>
      </c>
      <c r="AF35" s="32">
        <f t="shared" si="2"/>
        <v>21</v>
      </c>
      <c r="AG35" s="42">
        <f t="shared" si="4"/>
        <v>1</v>
      </c>
      <c r="AH35" s="43">
        <f t="shared" si="3"/>
        <v>1</v>
      </c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8"/>
    </row>
    <row r="36" spans="1:392" s="19" customFormat="1" ht="23.25" customHeight="1">
      <c r="A36" s="82" t="s">
        <v>56</v>
      </c>
      <c r="B36" s="58">
        <v>0</v>
      </c>
      <c r="C36" s="39">
        <v>0</v>
      </c>
      <c r="D36" s="74">
        <v>0</v>
      </c>
      <c r="E36" s="58">
        <v>0</v>
      </c>
      <c r="F36" s="39">
        <v>0</v>
      </c>
      <c r="G36" s="74">
        <v>0</v>
      </c>
      <c r="H36" s="58">
        <v>0</v>
      </c>
      <c r="I36" s="39">
        <v>0</v>
      </c>
      <c r="J36" s="39">
        <v>0</v>
      </c>
      <c r="K36" s="74">
        <v>0</v>
      </c>
      <c r="L36" s="40">
        <v>0</v>
      </c>
      <c r="M36" s="39">
        <v>0</v>
      </c>
      <c r="N36" s="39">
        <v>0</v>
      </c>
      <c r="O36" s="66">
        <v>0</v>
      </c>
      <c r="P36" s="58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74">
        <v>0</v>
      </c>
      <c r="W36" s="58">
        <v>3</v>
      </c>
      <c r="X36" s="39">
        <v>3</v>
      </c>
      <c r="Y36" s="39">
        <v>3</v>
      </c>
      <c r="Z36" s="74">
        <v>3</v>
      </c>
      <c r="AA36" s="40">
        <v>0</v>
      </c>
      <c r="AB36" s="39">
        <v>0</v>
      </c>
      <c r="AC36" s="39">
        <v>0</v>
      </c>
      <c r="AD36" s="16">
        <f t="shared" si="0"/>
        <v>4</v>
      </c>
      <c r="AE36" s="17">
        <f t="shared" si="1"/>
        <v>4</v>
      </c>
      <c r="AF36" s="32">
        <f t="shared" si="2"/>
        <v>12</v>
      </c>
      <c r="AG36" s="42">
        <f t="shared" si="4"/>
        <v>1</v>
      </c>
      <c r="AH36" s="43">
        <f t="shared" si="3"/>
        <v>1</v>
      </c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8"/>
    </row>
    <row r="37" spans="1:392" s="19" customFormat="1" ht="23.25" customHeight="1">
      <c r="A37" s="82" t="s">
        <v>57</v>
      </c>
      <c r="B37" s="58">
        <v>0</v>
      </c>
      <c r="C37" s="39">
        <v>0</v>
      </c>
      <c r="D37" s="74">
        <v>0</v>
      </c>
      <c r="E37" s="58">
        <v>0</v>
      </c>
      <c r="F37" s="39">
        <v>0</v>
      </c>
      <c r="G37" s="74">
        <v>0</v>
      </c>
      <c r="H37" s="58">
        <v>0</v>
      </c>
      <c r="I37" s="39">
        <v>0</v>
      </c>
      <c r="J37" s="39">
        <v>0</v>
      </c>
      <c r="K37" s="74">
        <v>0</v>
      </c>
      <c r="L37" s="40">
        <v>0</v>
      </c>
      <c r="M37" s="39">
        <v>0</v>
      </c>
      <c r="N37" s="39">
        <v>0</v>
      </c>
      <c r="O37" s="66">
        <v>0</v>
      </c>
      <c r="P37" s="58">
        <v>3</v>
      </c>
      <c r="Q37" s="39">
        <v>3</v>
      </c>
      <c r="R37" s="39">
        <v>3</v>
      </c>
      <c r="S37" s="39">
        <v>3</v>
      </c>
      <c r="T37" s="39">
        <v>3</v>
      </c>
      <c r="U37" s="39">
        <v>3</v>
      </c>
      <c r="V37" s="74">
        <v>3</v>
      </c>
      <c r="W37" s="58">
        <v>0</v>
      </c>
      <c r="X37" s="39">
        <v>0</v>
      </c>
      <c r="Y37" s="39">
        <v>0</v>
      </c>
      <c r="Z37" s="74">
        <v>0</v>
      </c>
      <c r="AA37" s="40">
        <v>0</v>
      </c>
      <c r="AB37" s="39">
        <v>0</v>
      </c>
      <c r="AC37" s="39">
        <v>0</v>
      </c>
      <c r="AD37" s="16">
        <f t="shared" si="0"/>
        <v>7</v>
      </c>
      <c r="AE37" s="17">
        <f t="shared" si="1"/>
        <v>7</v>
      </c>
      <c r="AF37" s="32">
        <f t="shared" si="2"/>
        <v>21</v>
      </c>
      <c r="AG37" s="42">
        <f t="shared" si="4"/>
        <v>1</v>
      </c>
      <c r="AH37" s="43">
        <f t="shared" si="3"/>
        <v>1</v>
      </c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8"/>
    </row>
    <row r="38" spans="1:392" s="19" customFormat="1" ht="21" customHeight="1" thickBot="1">
      <c r="A38" s="90" t="s">
        <v>58</v>
      </c>
      <c r="B38" s="59">
        <v>2</v>
      </c>
      <c r="C38" s="60">
        <v>2</v>
      </c>
      <c r="D38" s="75">
        <v>2</v>
      </c>
      <c r="E38" s="59">
        <v>2</v>
      </c>
      <c r="F38" s="60">
        <v>2</v>
      </c>
      <c r="G38" s="75">
        <v>2</v>
      </c>
      <c r="H38" s="59">
        <v>2</v>
      </c>
      <c r="I38" s="60">
        <v>2</v>
      </c>
      <c r="J38" s="60">
        <v>2</v>
      </c>
      <c r="K38" s="75">
        <v>2</v>
      </c>
      <c r="L38" s="70">
        <v>2</v>
      </c>
      <c r="M38" s="60">
        <v>3</v>
      </c>
      <c r="N38" s="60">
        <v>3</v>
      </c>
      <c r="O38" s="67">
        <v>3</v>
      </c>
      <c r="P38" s="59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75">
        <v>0</v>
      </c>
      <c r="W38" s="59">
        <v>3</v>
      </c>
      <c r="X38" s="60">
        <v>3</v>
      </c>
      <c r="Y38" s="60">
        <v>3</v>
      </c>
      <c r="Z38" s="75">
        <v>3</v>
      </c>
      <c r="AA38" s="70">
        <v>0</v>
      </c>
      <c r="AB38" s="60">
        <v>0</v>
      </c>
      <c r="AC38" s="60">
        <v>0</v>
      </c>
      <c r="AD38" s="61">
        <f t="shared" si="0"/>
        <v>18</v>
      </c>
      <c r="AE38" s="62">
        <f t="shared" si="1"/>
        <v>18</v>
      </c>
      <c r="AF38" s="63">
        <f t="shared" si="2"/>
        <v>43</v>
      </c>
      <c r="AG38" s="37">
        <f t="shared" si="4"/>
        <v>1</v>
      </c>
      <c r="AH38" s="38">
        <f t="shared" si="3"/>
        <v>0.79629629629629628</v>
      </c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8"/>
    </row>
    <row r="39" spans="1:392" s="19" customFormat="1" ht="23.25" customHeight="1">
      <c r="A39" s="41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20"/>
      <c r="AE39" s="47"/>
      <c r="AF39" s="48"/>
      <c r="AG39" s="49"/>
      <c r="AH39" s="50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8"/>
    </row>
    <row r="40" spans="1:392" s="19" customFormat="1" ht="23.25" customHeight="1">
      <c r="A40" s="41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16"/>
      <c r="AE40" s="17"/>
      <c r="AF40" s="32"/>
      <c r="AG40" s="42"/>
      <c r="AH40" s="43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8"/>
    </row>
    <row r="41" spans="1:392" s="19" customFormat="1" ht="23.25" customHeight="1">
      <c r="A41" s="41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16"/>
      <c r="AE41" s="17"/>
      <c r="AF41" s="32"/>
      <c r="AG41" s="42"/>
      <c r="AH41" s="43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8"/>
    </row>
    <row r="42" spans="1:392" s="19" customFormat="1" ht="23.25" customHeight="1">
      <c r="A42" s="41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16"/>
      <c r="AE42" s="17"/>
      <c r="AF42" s="32"/>
      <c r="AG42" s="42"/>
      <c r="AH42" s="43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8"/>
    </row>
    <row r="43" spans="1:392" s="19" customFormat="1" ht="23.25" customHeight="1">
      <c r="A43" s="41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16"/>
      <c r="AE43" s="17"/>
      <c r="AF43" s="32"/>
      <c r="AG43" s="42"/>
      <c r="AH43" s="43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8"/>
    </row>
    <row r="44" spans="1:392" s="19" customFormat="1" ht="51.75" customHeight="1" thickBot="1">
      <c r="A44" s="15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16">
        <f t="shared" si="0"/>
        <v>0</v>
      </c>
      <c r="AE44" s="17">
        <f t="shared" si="1"/>
        <v>0</v>
      </c>
      <c r="AF44" s="32">
        <f t="shared" si="2"/>
        <v>0</v>
      </c>
      <c r="AG44" s="37" t="str">
        <f t="shared" si="4"/>
        <v/>
      </c>
      <c r="AH44" s="38" t="str">
        <f t="shared" si="3"/>
        <v/>
      </c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8"/>
    </row>
    <row r="45" spans="1:392" s="21" customFormat="1" ht="51.75" customHeight="1">
      <c r="A45" s="20">
        <f>COUNTA(A12:A44)</f>
        <v>27</v>
      </c>
      <c r="B45" s="20">
        <f>(COUNTIF(B$12:B$44,3))+(COUNTIF(B$12:B$44,2))</f>
        <v>9</v>
      </c>
      <c r="C45" s="20">
        <f>(COUNTIF(C$12:C$44,3))+(COUNTIF(C$12:C$44,2))</f>
        <v>10</v>
      </c>
      <c r="D45" s="20">
        <f t="shared" ref="D45:AC45" si="5">(COUNTIF(D$12:D$44,3))+(COUNTIF(D$12:D$44,2))</f>
        <v>10</v>
      </c>
      <c r="E45" s="20">
        <f t="shared" si="5"/>
        <v>5</v>
      </c>
      <c r="F45" s="20">
        <f t="shared" si="5"/>
        <v>5</v>
      </c>
      <c r="G45" s="20">
        <f t="shared" si="5"/>
        <v>5</v>
      </c>
      <c r="H45" s="20">
        <f t="shared" si="5"/>
        <v>3</v>
      </c>
      <c r="I45" s="20">
        <f t="shared" si="5"/>
        <v>5</v>
      </c>
      <c r="J45" s="20">
        <f t="shared" si="5"/>
        <v>5</v>
      </c>
      <c r="K45" s="20">
        <f t="shared" si="5"/>
        <v>5</v>
      </c>
      <c r="L45" s="20">
        <f t="shared" si="5"/>
        <v>7</v>
      </c>
      <c r="M45" s="20">
        <f t="shared" si="5"/>
        <v>7</v>
      </c>
      <c r="N45" s="20">
        <f t="shared" si="5"/>
        <v>7</v>
      </c>
      <c r="O45" s="20">
        <f t="shared" si="5"/>
        <v>7</v>
      </c>
      <c r="P45" s="20">
        <f t="shared" si="5"/>
        <v>15</v>
      </c>
      <c r="Q45" s="20">
        <f t="shared" si="5"/>
        <v>15</v>
      </c>
      <c r="R45" s="20">
        <f t="shared" si="5"/>
        <v>15</v>
      </c>
      <c r="S45" s="20">
        <f t="shared" si="5"/>
        <v>5</v>
      </c>
      <c r="T45" s="20">
        <f t="shared" si="5"/>
        <v>13</v>
      </c>
      <c r="U45" s="20">
        <f t="shared" si="5"/>
        <v>15</v>
      </c>
      <c r="V45" s="20">
        <f t="shared" si="5"/>
        <v>15</v>
      </c>
      <c r="W45" s="20">
        <f t="shared" si="5"/>
        <v>4</v>
      </c>
      <c r="X45" s="20">
        <f t="shared" si="5"/>
        <v>4</v>
      </c>
      <c r="Y45" s="20">
        <f t="shared" si="5"/>
        <v>4</v>
      </c>
      <c r="Z45" s="20">
        <f t="shared" si="5"/>
        <v>4</v>
      </c>
      <c r="AA45" s="20">
        <f t="shared" si="5"/>
        <v>5</v>
      </c>
      <c r="AB45" s="20">
        <f t="shared" si="5"/>
        <v>5</v>
      </c>
      <c r="AC45" s="20">
        <f t="shared" si="5"/>
        <v>5</v>
      </c>
      <c r="AG45" s="22"/>
      <c r="AH45" s="23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  <c r="ID45" s="24"/>
      <c r="IE45" s="24"/>
      <c r="IF45" s="24"/>
      <c r="IG45" s="24"/>
      <c r="IH45" s="24"/>
      <c r="II45" s="24"/>
      <c r="IJ45" s="24"/>
      <c r="IK45" s="24"/>
      <c r="IL45" s="24"/>
      <c r="IM45" s="24"/>
      <c r="IN45" s="24"/>
      <c r="IO45" s="24"/>
      <c r="IP45" s="24"/>
      <c r="IQ45" s="24"/>
      <c r="IR45" s="24"/>
      <c r="IS45" s="24"/>
      <c r="IT45" s="24"/>
      <c r="IU45" s="24"/>
      <c r="IV45" s="24"/>
      <c r="IW45" s="24"/>
      <c r="IX45" s="24"/>
      <c r="IY45" s="24"/>
      <c r="IZ45" s="24"/>
      <c r="JA45" s="24"/>
      <c r="JB45" s="24"/>
      <c r="JC45" s="24"/>
      <c r="JD45" s="24"/>
      <c r="JE45" s="24"/>
      <c r="JF45" s="24"/>
      <c r="JG45" s="24"/>
      <c r="JH45" s="24"/>
      <c r="JI45" s="24"/>
      <c r="JJ45" s="24"/>
      <c r="JK45" s="24"/>
      <c r="JL45" s="24"/>
      <c r="JM45" s="24"/>
      <c r="JN45" s="24"/>
      <c r="JO45" s="24"/>
      <c r="JP45" s="24"/>
      <c r="JQ45" s="24"/>
      <c r="JR45" s="24"/>
      <c r="JS45" s="24"/>
      <c r="JT45" s="24"/>
      <c r="JU45" s="24"/>
      <c r="JV45" s="24"/>
      <c r="JW45" s="24"/>
      <c r="JX45" s="24"/>
      <c r="JY45" s="24"/>
      <c r="JZ45" s="24"/>
      <c r="KA45" s="24"/>
      <c r="KB45" s="24"/>
      <c r="KC45" s="24"/>
      <c r="KD45" s="24"/>
      <c r="KE45" s="24"/>
      <c r="KF45" s="24"/>
      <c r="KG45" s="24"/>
      <c r="KH45" s="24"/>
      <c r="KI45" s="24"/>
      <c r="KJ45" s="24"/>
      <c r="KK45" s="24"/>
      <c r="KL45" s="24"/>
      <c r="KM45" s="24"/>
      <c r="KN45" s="24"/>
      <c r="KO45" s="24"/>
      <c r="KP45" s="24"/>
      <c r="KQ45" s="24"/>
      <c r="KR45" s="24"/>
      <c r="KS45" s="24"/>
      <c r="KT45" s="24"/>
      <c r="KU45" s="24"/>
      <c r="KV45" s="24"/>
      <c r="KW45" s="24"/>
      <c r="KX45" s="24"/>
      <c r="KY45" s="24"/>
      <c r="KZ45" s="24"/>
      <c r="LA45" s="24"/>
      <c r="LB45" s="24"/>
      <c r="LC45" s="24"/>
      <c r="LD45" s="24"/>
      <c r="LE45" s="24"/>
      <c r="LF45" s="24"/>
      <c r="LG45" s="24"/>
      <c r="LH45" s="24"/>
      <c r="LI45" s="24"/>
      <c r="LJ45" s="24"/>
      <c r="LK45" s="24"/>
      <c r="LL45" s="24"/>
      <c r="LM45" s="24"/>
      <c r="LN45" s="24"/>
      <c r="LO45" s="24"/>
      <c r="LP45" s="24"/>
      <c r="LQ45" s="24"/>
      <c r="LR45" s="24"/>
      <c r="LS45" s="24"/>
      <c r="LT45" s="24"/>
      <c r="LU45" s="24"/>
      <c r="LV45" s="24"/>
      <c r="LW45" s="24"/>
      <c r="LX45" s="24"/>
      <c r="LY45" s="24"/>
      <c r="LZ45" s="24"/>
      <c r="MA45" s="24"/>
      <c r="MB45" s="24"/>
      <c r="MC45" s="24"/>
      <c r="MD45" s="24"/>
      <c r="ME45" s="24"/>
      <c r="MF45" s="24"/>
      <c r="MG45" s="24"/>
      <c r="MH45" s="24"/>
      <c r="MI45" s="24"/>
      <c r="MJ45" s="24"/>
      <c r="MK45" s="24"/>
      <c r="ML45" s="24"/>
      <c r="MM45" s="24"/>
      <c r="MN45" s="24"/>
      <c r="MO45" s="24"/>
      <c r="MP45" s="24"/>
      <c r="MQ45" s="24"/>
      <c r="MR45" s="24"/>
      <c r="MS45" s="24"/>
      <c r="MT45" s="24"/>
      <c r="MU45" s="24"/>
      <c r="MV45" s="24"/>
      <c r="MW45" s="24"/>
      <c r="MX45" s="24"/>
      <c r="MY45" s="24"/>
      <c r="MZ45" s="24"/>
      <c r="NA45" s="24"/>
      <c r="NB45" s="24"/>
      <c r="NC45" s="24"/>
      <c r="ND45" s="24"/>
      <c r="NE45" s="24"/>
      <c r="NF45" s="24"/>
      <c r="NG45" s="24"/>
      <c r="NH45" s="24"/>
      <c r="NI45" s="24"/>
      <c r="NJ45" s="24"/>
      <c r="NK45" s="24"/>
      <c r="NL45" s="24"/>
      <c r="NM45" s="24"/>
      <c r="NN45" s="24"/>
      <c r="NO45" s="24"/>
      <c r="NP45" s="24"/>
      <c r="NQ45" s="24"/>
      <c r="NR45" s="24"/>
      <c r="NS45" s="24"/>
      <c r="NT45" s="24"/>
      <c r="NU45" s="24"/>
      <c r="NV45" s="24"/>
      <c r="NW45" s="24"/>
      <c r="NX45" s="24"/>
      <c r="NY45" s="24"/>
      <c r="NZ45" s="24"/>
      <c r="OA45" s="24"/>
    </row>
    <row r="46" spans="1:392" ht="51.75" customHeight="1">
      <c r="A46" s="25" t="s">
        <v>28</v>
      </c>
      <c r="B46" s="26">
        <f>B45/$A$45</f>
        <v>0.33333333333333331</v>
      </c>
      <c r="C46" s="26">
        <f>C45/$A$45</f>
        <v>0.37037037037037035</v>
      </c>
      <c r="D46" s="26">
        <f t="shared" ref="D46:AC46" si="6">D45/$A$45</f>
        <v>0.37037037037037035</v>
      </c>
      <c r="E46" s="26">
        <f t="shared" si="6"/>
        <v>0.18518518518518517</v>
      </c>
      <c r="F46" s="26">
        <f t="shared" si="6"/>
        <v>0.18518518518518517</v>
      </c>
      <c r="G46" s="26">
        <f t="shared" si="6"/>
        <v>0.18518518518518517</v>
      </c>
      <c r="H46" s="26">
        <f t="shared" si="6"/>
        <v>0.1111111111111111</v>
      </c>
      <c r="I46" s="26">
        <f t="shared" si="6"/>
        <v>0.18518518518518517</v>
      </c>
      <c r="J46" s="26">
        <f t="shared" si="6"/>
        <v>0.18518518518518517</v>
      </c>
      <c r="K46" s="26">
        <f t="shared" si="6"/>
        <v>0.18518518518518517</v>
      </c>
      <c r="L46" s="26">
        <f t="shared" si="6"/>
        <v>0.25925925925925924</v>
      </c>
      <c r="M46" s="26">
        <f t="shared" si="6"/>
        <v>0.25925925925925924</v>
      </c>
      <c r="N46" s="26">
        <f t="shared" si="6"/>
        <v>0.25925925925925924</v>
      </c>
      <c r="O46" s="26">
        <f t="shared" si="6"/>
        <v>0.25925925925925924</v>
      </c>
      <c r="P46" s="26">
        <f t="shared" si="6"/>
        <v>0.55555555555555558</v>
      </c>
      <c r="Q46" s="26">
        <f t="shared" si="6"/>
        <v>0.55555555555555558</v>
      </c>
      <c r="R46" s="26">
        <f t="shared" si="6"/>
        <v>0.55555555555555558</v>
      </c>
      <c r="S46" s="26">
        <f t="shared" si="6"/>
        <v>0.18518518518518517</v>
      </c>
      <c r="T46" s="26">
        <f t="shared" si="6"/>
        <v>0.48148148148148145</v>
      </c>
      <c r="U46" s="26">
        <f t="shared" si="6"/>
        <v>0.55555555555555558</v>
      </c>
      <c r="V46" s="26">
        <f t="shared" si="6"/>
        <v>0.55555555555555558</v>
      </c>
      <c r="W46" s="26">
        <f t="shared" si="6"/>
        <v>0.14814814814814814</v>
      </c>
      <c r="X46" s="26">
        <f t="shared" si="6"/>
        <v>0.14814814814814814</v>
      </c>
      <c r="Y46" s="26">
        <f t="shared" si="6"/>
        <v>0.14814814814814814</v>
      </c>
      <c r="Z46" s="26">
        <f t="shared" si="6"/>
        <v>0.14814814814814814</v>
      </c>
      <c r="AA46" s="26">
        <f t="shared" si="6"/>
        <v>0.18518518518518517</v>
      </c>
      <c r="AB46" s="26">
        <f t="shared" si="6"/>
        <v>0.18518518518518517</v>
      </c>
      <c r="AC46" s="26">
        <f t="shared" si="6"/>
        <v>0.18518518518518517</v>
      </c>
      <c r="AD46" s="27"/>
      <c r="AE46" s="28"/>
      <c r="AF46" s="28"/>
      <c r="AG46" s="106">
        <f>AVERAGE(AG12:AG44)</f>
        <v>0.947143391587836</v>
      </c>
      <c r="AH46" s="106">
        <f>AVERAGE(AH12:AH45)</f>
        <v>0.9056574426944799</v>
      </c>
    </row>
    <row r="47" spans="1:392" s="21" customFormat="1">
      <c r="A47" s="29"/>
      <c r="AG47" s="30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4"/>
      <c r="IK47" s="24"/>
      <c r="IL47" s="24"/>
      <c r="IM47" s="24"/>
      <c r="IN47" s="24"/>
      <c r="IO47" s="24"/>
      <c r="IP47" s="24"/>
      <c r="IQ47" s="24"/>
      <c r="IR47" s="24"/>
      <c r="IS47" s="24"/>
      <c r="IT47" s="24"/>
      <c r="IU47" s="24"/>
      <c r="IV47" s="24"/>
      <c r="IW47" s="24"/>
      <c r="IX47" s="24"/>
      <c r="IY47" s="24"/>
      <c r="IZ47" s="24"/>
      <c r="JA47" s="24"/>
      <c r="JB47" s="24"/>
      <c r="JC47" s="24"/>
      <c r="JD47" s="24"/>
      <c r="JE47" s="24"/>
      <c r="JF47" s="24"/>
      <c r="JG47" s="24"/>
      <c r="JH47" s="24"/>
      <c r="JI47" s="24"/>
      <c r="JJ47" s="24"/>
      <c r="JK47" s="24"/>
      <c r="JL47" s="24"/>
      <c r="JM47" s="24"/>
      <c r="JN47" s="24"/>
      <c r="JO47" s="24"/>
      <c r="JP47" s="24"/>
      <c r="JQ47" s="24"/>
      <c r="JR47" s="24"/>
      <c r="JS47" s="24"/>
      <c r="JT47" s="24"/>
      <c r="JU47" s="24"/>
      <c r="JV47" s="24"/>
      <c r="JW47" s="24"/>
      <c r="JX47" s="24"/>
      <c r="JY47" s="24"/>
      <c r="JZ47" s="24"/>
      <c r="KA47" s="24"/>
      <c r="KB47" s="24"/>
      <c r="KC47" s="24"/>
      <c r="KD47" s="24"/>
      <c r="KE47" s="24"/>
      <c r="KF47" s="24"/>
      <c r="KG47" s="24"/>
      <c r="KH47" s="24"/>
      <c r="KI47" s="24"/>
      <c r="KJ47" s="24"/>
      <c r="KK47" s="24"/>
      <c r="KL47" s="24"/>
      <c r="KM47" s="24"/>
      <c r="KN47" s="24"/>
      <c r="KO47" s="24"/>
      <c r="KP47" s="24"/>
      <c r="KQ47" s="24"/>
      <c r="KR47" s="24"/>
      <c r="KS47" s="24"/>
      <c r="KT47" s="24"/>
      <c r="KU47" s="24"/>
      <c r="KV47" s="24"/>
      <c r="KW47" s="24"/>
      <c r="KX47" s="24"/>
      <c r="KY47" s="24"/>
      <c r="KZ47" s="24"/>
      <c r="LA47" s="24"/>
      <c r="LB47" s="24"/>
      <c r="LC47" s="24"/>
      <c r="LD47" s="24"/>
      <c r="LE47" s="24"/>
      <c r="LF47" s="24"/>
      <c r="LG47" s="24"/>
      <c r="LH47" s="24"/>
      <c r="LI47" s="24"/>
      <c r="LJ47" s="24"/>
      <c r="LK47" s="24"/>
      <c r="LL47" s="24"/>
      <c r="LM47" s="24"/>
      <c r="LN47" s="24"/>
      <c r="LO47" s="24"/>
      <c r="LP47" s="24"/>
      <c r="LQ47" s="24"/>
      <c r="LR47" s="24"/>
      <c r="LS47" s="24"/>
      <c r="LT47" s="24"/>
      <c r="LU47" s="24"/>
      <c r="LV47" s="24"/>
      <c r="LW47" s="24"/>
      <c r="LX47" s="24"/>
      <c r="LY47" s="24"/>
      <c r="LZ47" s="24"/>
      <c r="MA47" s="24"/>
      <c r="MB47" s="24"/>
      <c r="MC47" s="24"/>
      <c r="MD47" s="24"/>
      <c r="ME47" s="24"/>
      <c r="MF47" s="24"/>
      <c r="MG47" s="24"/>
      <c r="MH47" s="24"/>
      <c r="MI47" s="24"/>
      <c r="MJ47" s="24"/>
      <c r="MK47" s="24"/>
      <c r="ML47" s="24"/>
      <c r="MM47" s="24"/>
      <c r="MN47" s="24"/>
      <c r="MO47" s="24"/>
      <c r="MP47" s="24"/>
      <c r="MQ47" s="24"/>
      <c r="MR47" s="24"/>
      <c r="MS47" s="24"/>
      <c r="MT47" s="24"/>
      <c r="MU47" s="24"/>
      <c r="MV47" s="24"/>
      <c r="MW47" s="24"/>
      <c r="MX47" s="24"/>
      <c r="MY47" s="24"/>
      <c r="MZ47" s="24"/>
      <c r="NA47" s="24"/>
      <c r="NB47" s="24"/>
      <c r="NC47" s="24"/>
      <c r="ND47" s="24"/>
      <c r="NE47" s="24"/>
      <c r="NF47" s="24"/>
      <c r="NG47" s="24"/>
      <c r="NH47" s="24"/>
      <c r="NI47" s="24"/>
      <c r="NJ47" s="24"/>
      <c r="NK47" s="24"/>
      <c r="NL47" s="24"/>
      <c r="NM47" s="24"/>
      <c r="NN47" s="24"/>
      <c r="NO47" s="24"/>
      <c r="NP47" s="24"/>
      <c r="NQ47" s="24"/>
      <c r="NR47" s="24"/>
      <c r="NS47" s="24"/>
      <c r="NT47" s="24"/>
      <c r="NU47" s="24"/>
      <c r="NV47" s="24"/>
      <c r="NW47" s="24"/>
      <c r="NX47" s="24"/>
      <c r="NY47" s="24"/>
      <c r="NZ47" s="24"/>
      <c r="OA47" s="24"/>
    </row>
    <row r="48" spans="1:392">
      <c r="AG48" s="31"/>
    </row>
    <row r="56" spans="2:2">
      <c r="B56" s="2">
        <v>0</v>
      </c>
    </row>
    <row r="57" spans="2:2">
      <c r="B57" s="2">
        <v>1</v>
      </c>
    </row>
    <row r="58" spans="2:2">
      <c r="B58" s="2">
        <v>2</v>
      </c>
    </row>
    <row r="59" spans="2:2">
      <c r="B59" s="2">
        <v>3</v>
      </c>
    </row>
  </sheetData>
  <mergeCells count="15">
    <mergeCell ref="AG7:AG8"/>
    <mergeCell ref="AH7:AH8"/>
    <mergeCell ref="B8:AC9"/>
    <mergeCell ref="A1:A3"/>
    <mergeCell ref="B1:AF3"/>
    <mergeCell ref="AG1:AH1"/>
    <mergeCell ref="AG2:AH2"/>
    <mergeCell ref="AG3:AH3"/>
    <mergeCell ref="AA10:AC10"/>
    <mergeCell ref="B10:D10"/>
    <mergeCell ref="E10:G10"/>
    <mergeCell ref="H10:K10"/>
    <mergeCell ref="L10:O10"/>
    <mergeCell ref="P10:V10"/>
    <mergeCell ref="W10:Z10"/>
  </mergeCells>
  <conditionalFormatting sqref="AK4:AK6 N33:N44 N12:N31 B15:AC15 E24:AC25 L26:AC26 M27:P30 O12:AC44 B31:AC33 B12:M44">
    <cfRule type="cellIs" priority="4" operator="equal">
      <formula>0</formula>
    </cfRule>
    <cfRule type="cellIs" dxfId="5" priority="5" operator="equal">
      <formula>3</formula>
    </cfRule>
    <cfRule type="cellIs" dxfId="4" priority="6" operator="equal">
      <formula>2</formula>
    </cfRule>
    <cfRule type="cellIs" dxfId="3" priority="7" operator="equal">
      <formula>1</formula>
    </cfRule>
  </conditionalFormatting>
  <conditionalFormatting sqref="AK4:AK6">
    <cfRule type="cellIs" dxfId="2" priority="1" operator="equal">
      <formula>#REF!</formula>
    </cfRule>
    <cfRule type="cellIs" dxfId="1" priority="2" operator="equal">
      <formula>#REF!</formula>
    </cfRule>
    <cfRule type="cellIs" dxfId="0" priority="3" operator="equal">
      <formula>#REF!</formula>
    </cfRule>
  </conditionalFormatting>
  <dataValidations count="1">
    <dataValidation type="list" allowBlank="1" showInputMessage="1" showErrorMessage="1" sqref="B12:AC44">
      <formula1>$B$56:$B$59</formula1>
    </dataValidation>
  </dataValidations>
  <pageMargins left="0.25" right="0.25" top="0.96583333333333332" bottom="0.75" header="0.3" footer="0.3"/>
  <pageSetup paperSize="9" scale="75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view="pageBreakPreview" zoomScale="60" workbookViewId="0">
      <selection activeCell="N7" sqref="N7"/>
    </sheetView>
  </sheetViews>
  <sheetFormatPr baseColWidth="10" defaultRowHeight="15"/>
  <cols>
    <col min="1" max="1" width="44" customWidth="1"/>
    <col min="2" max="10" width="15.5703125" customWidth="1"/>
  </cols>
  <sheetData>
    <row r="1" spans="1:10" ht="51.75" customHeight="1" thickBot="1">
      <c r="A1" s="121"/>
      <c r="B1" s="130" t="s">
        <v>68</v>
      </c>
      <c r="C1" s="131"/>
      <c r="D1" s="131"/>
      <c r="E1" s="131"/>
      <c r="F1" s="131"/>
      <c r="G1" s="131"/>
      <c r="H1" s="131"/>
      <c r="I1" s="128" t="s">
        <v>69</v>
      </c>
      <c r="J1" s="129"/>
    </row>
    <row r="2" spans="1:10" ht="21.75" customHeight="1" thickBot="1">
      <c r="A2" s="122"/>
      <c r="B2" s="123" t="s">
        <v>8</v>
      </c>
      <c r="C2" s="119" t="s">
        <v>60</v>
      </c>
      <c r="D2" s="123" t="s">
        <v>61</v>
      </c>
      <c r="E2" s="119" t="s">
        <v>7</v>
      </c>
      <c r="F2" s="119" t="s">
        <v>65</v>
      </c>
      <c r="G2" s="126" t="s">
        <v>62</v>
      </c>
      <c r="H2" s="126" t="s">
        <v>63</v>
      </c>
      <c r="I2" s="117" t="s">
        <v>64</v>
      </c>
      <c r="J2" s="117" t="s">
        <v>66</v>
      </c>
    </row>
    <row r="3" spans="1:10" ht="30" customHeight="1" thickBot="1">
      <c r="A3" s="93" t="s">
        <v>14</v>
      </c>
      <c r="B3" s="124"/>
      <c r="C3" s="120"/>
      <c r="D3" s="125"/>
      <c r="E3" s="120"/>
      <c r="F3" s="120"/>
      <c r="G3" s="127"/>
      <c r="H3" s="127"/>
      <c r="I3" s="118"/>
      <c r="J3" s="118"/>
    </row>
    <row r="4" spans="1:10" ht="24" customHeight="1" thickBot="1">
      <c r="A4" s="96" t="s">
        <v>33</v>
      </c>
      <c r="B4" s="94"/>
      <c r="C4" s="92"/>
      <c r="D4" s="92"/>
      <c r="E4" s="92"/>
      <c r="F4" s="95" t="s">
        <v>67</v>
      </c>
      <c r="G4" s="92"/>
      <c r="H4" s="92"/>
      <c r="I4" s="95" t="s">
        <v>67</v>
      </c>
      <c r="J4" s="92"/>
    </row>
    <row r="5" spans="1:10" ht="24" customHeight="1" thickBot="1">
      <c r="A5" s="97" t="s">
        <v>34</v>
      </c>
      <c r="B5" s="92"/>
      <c r="C5" s="92"/>
      <c r="D5" s="92"/>
      <c r="E5" s="92"/>
      <c r="F5" s="92"/>
      <c r="G5" s="92"/>
      <c r="H5" s="95" t="s">
        <v>67</v>
      </c>
      <c r="I5" s="92"/>
      <c r="J5" s="92"/>
    </row>
    <row r="6" spans="1:10" ht="24" customHeight="1" thickBot="1">
      <c r="A6" s="98" t="s">
        <v>35</v>
      </c>
      <c r="B6" s="92"/>
      <c r="C6" s="92"/>
      <c r="D6" s="92"/>
      <c r="E6" s="92"/>
      <c r="F6" s="92"/>
      <c r="G6" s="92"/>
      <c r="H6" s="95" t="s">
        <v>67</v>
      </c>
      <c r="I6" s="95" t="s">
        <v>67</v>
      </c>
      <c r="J6" s="92"/>
    </row>
    <row r="7" spans="1:10" ht="24" customHeight="1" thickBot="1">
      <c r="A7" s="98" t="s">
        <v>36</v>
      </c>
      <c r="B7" s="92"/>
      <c r="C7" s="92"/>
      <c r="D7" s="92"/>
      <c r="E7" s="92"/>
      <c r="F7" s="92"/>
      <c r="G7" s="92"/>
      <c r="H7" s="95" t="s">
        <v>67</v>
      </c>
      <c r="I7" s="95" t="s">
        <v>67</v>
      </c>
      <c r="J7" s="92"/>
    </row>
    <row r="8" spans="1:10" ht="24" customHeight="1" thickBot="1">
      <c r="A8" s="98" t="s">
        <v>37</v>
      </c>
      <c r="B8" s="92"/>
      <c r="C8" s="107"/>
      <c r="D8" s="92"/>
      <c r="E8" s="95" t="s">
        <v>67</v>
      </c>
      <c r="F8" s="95" t="s">
        <v>67</v>
      </c>
      <c r="G8" s="92"/>
      <c r="H8" s="92"/>
      <c r="I8" s="95" t="s">
        <v>67</v>
      </c>
      <c r="J8" s="92"/>
    </row>
    <row r="9" spans="1:10" ht="24" customHeight="1" thickBot="1">
      <c r="A9" s="99" t="s">
        <v>38</v>
      </c>
      <c r="B9" s="92"/>
      <c r="C9" s="92"/>
      <c r="D9" s="92"/>
      <c r="E9" s="92"/>
      <c r="F9" s="92"/>
      <c r="G9" s="92"/>
      <c r="H9" s="92"/>
      <c r="I9" s="95" t="s">
        <v>67</v>
      </c>
      <c r="J9" s="92"/>
    </row>
    <row r="10" spans="1:10" ht="24" customHeight="1" thickBot="1">
      <c r="A10" s="99" t="s">
        <v>39</v>
      </c>
      <c r="B10" s="92"/>
      <c r="C10" s="92"/>
      <c r="D10" s="95" t="s">
        <v>67</v>
      </c>
      <c r="E10" s="92"/>
      <c r="F10" s="95" t="s">
        <v>67</v>
      </c>
      <c r="G10" s="92"/>
      <c r="H10" s="92"/>
      <c r="I10" s="92"/>
      <c r="J10" s="92"/>
    </row>
    <row r="11" spans="1:10" ht="24" customHeight="1" thickBot="1">
      <c r="A11" s="99" t="s">
        <v>40</v>
      </c>
      <c r="B11" s="92"/>
      <c r="C11" s="92"/>
      <c r="D11" s="92"/>
      <c r="E11" s="92"/>
      <c r="F11" s="92"/>
      <c r="G11" s="92"/>
      <c r="H11" s="95" t="s">
        <v>67</v>
      </c>
      <c r="I11" s="92"/>
      <c r="J11" s="92"/>
    </row>
    <row r="12" spans="1:10" ht="24" customHeight="1" thickBot="1">
      <c r="A12" s="99" t="s">
        <v>41</v>
      </c>
      <c r="B12" s="92"/>
      <c r="C12" s="92"/>
      <c r="D12" s="92"/>
      <c r="E12" s="92"/>
      <c r="F12" s="92"/>
      <c r="G12" s="95" t="s">
        <v>67</v>
      </c>
      <c r="H12" s="95" t="s">
        <v>67</v>
      </c>
      <c r="I12" s="92"/>
      <c r="J12" s="92"/>
    </row>
    <row r="13" spans="1:10" ht="24" customHeight="1" thickBot="1">
      <c r="A13" s="100" t="s">
        <v>42</v>
      </c>
      <c r="B13" s="92"/>
      <c r="C13" s="92"/>
      <c r="D13" s="92"/>
      <c r="E13" s="92"/>
      <c r="F13" s="95" t="s">
        <v>67</v>
      </c>
      <c r="G13" s="92"/>
      <c r="H13" s="92"/>
      <c r="I13" s="92"/>
      <c r="J13" s="92"/>
    </row>
    <row r="14" spans="1:10" ht="24" customHeight="1" thickBot="1">
      <c r="A14" s="101" t="s">
        <v>43</v>
      </c>
      <c r="B14" s="92"/>
      <c r="C14" s="92"/>
      <c r="D14" s="92"/>
      <c r="E14" s="95" t="s">
        <v>67</v>
      </c>
      <c r="F14" s="95" t="s">
        <v>67</v>
      </c>
      <c r="G14" s="92"/>
      <c r="H14" s="92"/>
      <c r="I14" s="92"/>
      <c r="J14" s="92"/>
    </row>
    <row r="15" spans="1:10" ht="24" customHeight="1" thickBot="1">
      <c r="A15" s="102" t="s">
        <v>44</v>
      </c>
      <c r="B15" s="92"/>
      <c r="C15" s="92"/>
      <c r="D15" s="92"/>
      <c r="E15" s="95" t="s">
        <v>67</v>
      </c>
      <c r="F15" s="92"/>
      <c r="G15" s="92"/>
      <c r="H15" s="92"/>
      <c r="I15" s="92"/>
      <c r="J15" s="92"/>
    </row>
    <row r="16" spans="1:10" ht="24" customHeight="1" thickBot="1">
      <c r="A16" s="103" t="s">
        <v>45</v>
      </c>
      <c r="B16" s="92"/>
      <c r="C16" s="92"/>
      <c r="D16" s="92"/>
      <c r="E16" s="95" t="s">
        <v>67</v>
      </c>
      <c r="F16" s="92"/>
      <c r="G16" s="92"/>
      <c r="H16" s="92"/>
      <c r="I16" s="92"/>
      <c r="J16" s="92"/>
    </row>
    <row r="17" spans="1:10" ht="24" customHeight="1" thickBot="1">
      <c r="A17" s="103" t="s">
        <v>46</v>
      </c>
      <c r="B17" s="92"/>
      <c r="C17" s="92"/>
      <c r="D17" s="92"/>
      <c r="E17" s="95" t="s">
        <v>67</v>
      </c>
      <c r="F17" s="92"/>
      <c r="G17" s="92"/>
      <c r="H17" s="92"/>
      <c r="I17" s="92"/>
      <c r="J17" s="92"/>
    </row>
    <row r="18" spans="1:10" ht="24" customHeight="1" thickBot="1">
      <c r="A18" s="104" t="s">
        <v>47</v>
      </c>
      <c r="B18" s="95" t="s">
        <v>67</v>
      </c>
      <c r="C18" s="95" t="s">
        <v>67</v>
      </c>
      <c r="D18" s="92"/>
      <c r="E18" s="92"/>
      <c r="F18" s="92"/>
      <c r="G18" s="92"/>
      <c r="H18" s="92"/>
      <c r="I18" s="92"/>
      <c r="J18" s="92"/>
    </row>
    <row r="19" spans="1:10" ht="24" customHeight="1" thickBot="1">
      <c r="A19" s="104" t="s">
        <v>48</v>
      </c>
      <c r="B19" s="95" t="s">
        <v>67</v>
      </c>
      <c r="C19" s="95" t="s">
        <v>67</v>
      </c>
      <c r="D19" s="92"/>
      <c r="E19" s="92"/>
      <c r="F19" s="92"/>
      <c r="G19" s="92"/>
      <c r="H19" s="92"/>
      <c r="I19" s="92"/>
      <c r="J19" s="92"/>
    </row>
    <row r="20" spans="1:10" ht="24" customHeight="1" thickBot="1">
      <c r="A20" s="104" t="s">
        <v>59</v>
      </c>
      <c r="B20" s="95" t="s">
        <v>67</v>
      </c>
      <c r="C20" s="95" t="s">
        <v>67</v>
      </c>
      <c r="D20" s="92"/>
      <c r="E20" s="92"/>
      <c r="F20" s="92"/>
      <c r="G20" s="92"/>
      <c r="H20" s="92"/>
      <c r="I20" s="92"/>
      <c r="J20" s="92"/>
    </row>
    <row r="21" spans="1:10" ht="24" customHeight="1" thickBot="1">
      <c r="A21" s="104" t="s">
        <v>49</v>
      </c>
      <c r="B21" s="95" t="s">
        <v>67</v>
      </c>
      <c r="C21" s="95" t="s">
        <v>67</v>
      </c>
      <c r="D21" s="92"/>
      <c r="E21" s="92"/>
      <c r="F21" s="92"/>
      <c r="G21" s="92"/>
      <c r="H21" s="92"/>
      <c r="I21" s="92"/>
      <c r="J21" s="92"/>
    </row>
    <row r="22" spans="1:10" ht="24" customHeight="1" thickBot="1">
      <c r="A22" s="105" t="s">
        <v>50</v>
      </c>
      <c r="B22" s="92"/>
      <c r="C22" s="92"/>
      <c r="D22" s="92"/>
      <c r="E22" s="92"/>
      <c r="F22" s="92"/>
      <c r="G22" s="92"/>
      <c r="H22" s="95" t="s">
        <v>67</v>
      </c>
      <c r="I22" s="92"/>
      <c r="J22" s="95" t="s">
        <v>67</v>
      </c>
    </row>
    <row r="23" spans="1:10" ht="24" customHeight="1" thickBot="1">
      <c r="A23" s="105" t="s">
        <v>51</v>
      </c>
      <c r="B23" s="92"/>
      <c r="C23" s="92"/>
      <c r="D23" s="92"/>
      <c r="E23" s="92"/>
      <c r="F23" s="92"/>
      <c r="G23" s="92"/>
      <c r="H23" s="95" t="s">
        <v>67</v>
      </c>
      <c r="I23" s="92"/>
      <c r="J23" s="95" t="s">
        <v>67</v>
      </c>
    </row>
    <row r="24" spans="1:10" ht="24" customHeight="1" thickBot="1">
      <c r="A24" s="105" t="s">
        <v>52</v>
      </c>
      <c r="B24" s="92"/>
      <c r="C24" s="92"/>
      <c r="D24" s="92"/>
      <c r="E24" s="92"/>
      <c r="F24" s="92"/>
      <c r="G24" s="92"/>
      <c r="H24" s="95" t="s">
        <v>67</v>
      </c>
      <c r="I24" s="92"/>
      <c r="J24" s="95" t="s">
        <v>67</v>
      </c>
    </row>
    <row r="25" spans="1:10" ht="24" customHeight="1" thickBot="1">
      <c r="A25" s="105" t="s">
        <v>53</v>
      </c>
      <c r="B25" s="92"/>
      <c r="C25" s="92"/>
      <c r="D25" s="92"/>
      <c r="E25" s="92"/>
      <c r="F25" s="92"/>
      <c r="G25" s="92"/>
      <c r="H25" s="95" t="s">
        <v>67</v>
      </c>
      <c r="I25" s="92"/>
      <c r="J25" s="95" t="s">
        <v>67</v>
      </c>
    </row>
    <row r="26" spans="1:10" ht="24" customHeight="1" thickBot="1">
      <c r="A26" s="101" t="s">
        <v>54</v>
      </c>
      <c r="B26" s="92"/>
      <c r="C26" s="92"/>
      <c r="D26" s="95" t="s">
        <v>67</v>
      </c>
      <c r="E26" s="92"/>
      <c r="F26" s="92"/>
      <c r="G26" s="92"/>
      <c r="H26" s="92"/>
      <c r="I26" s="92"/>
      <c r="J26" s="92"/>
    </row>
    <row r="27" spans="1:10" ht="24" customHeight="1" thickBot="1">
      <c r="A27" s="101" t="s">
        <v>55</v>
      </c>
      <c r="B27" s="92"/>
      <c r="C27" s="92"/>
      <c r="D27" s="92"/>
      <c r="E27" s="95" t="s">
        <v>67</v>
      </c>
      <c r="F27" s="95" t="s">
        <v>67</v>
      </c>
      <c r="G27" s="95" t="s">
        <v>67</v>
      </c>
      <c r="H27" s="92"/>
      <c r="I27" s="92"/>
      <c r="J27" s="92"/>
    </row>
    <row r="28" spans="1:10" ht="24" customHeight="1" thickBot="1">
      <c r="A28" s="101" t="s">
        <v>56</v>
      </c>
      <c r="B28" s="92"/>
      <c r="C28" s="92"/>
      <c r="D28" s="95" t="s">
        <v>67</v>
      </c>
      <c r="E28" s="92"/>
      <c r="F28" s="92"/>
      <c r="G28" s="92"/>
      <c r="H28" s="92"/>
      <c r="I28" s="92"/>
      <c r="J28" s="92"/>
    </row>
    <row r="29" spans="1:10" ht="24" customHeight="1" thickBot="1">
      <c r="A29" s="101" t="s">
        <v>57</v>
      </c>
      <c r="B29" s="92"/>
      <c r="C29" s="92"/>
      <c r="D29" s="92"/>
      <c r="E29" s="92"/>
      <c r="F29" s="92"/>
      <c r="G29" s="95" t="s">
        <v>67</v>
      </c>
      <c r="H29" s="92"/>
      <c r="I29" s="92"/>
      <c r="J29" s="92"/>
    </row>
    <row r="30" spans="1:10" ht="24" customHeight="1" thickBot="1">
      <c r="A30" s="101" t="s">
        <v>58</v>
      </c>
      <c r="B30" s="92"/>
      <c r="C30" s="95"/>
      <c r="D30" s="95" t="s">
        <v>67</v>
      </c>
      <c r="E30" s="92"/>
      <c r="F30" s="95" t="s">
        <v>67</v>
      </c>
      <c r="G30" s="92"/>
      <c r="H30" s="92"/>
      <c r="I30" s="92"/>
      <c r="J30" s="92"/>
    </row>
  </sheetData>
  <mergeCells count="12">
    <mergeCell ref="I2:I3"/>
    <mergeCell ref="J2:J3"/>
    <mergeCell ref="F2:F3"/>
    <mergeCell ref="A1:A2"/>
    <mergeCell ref="B2:B3"/>
    <mergeCell ref="C2:C3"/>
    <mergeCell ref="D2:D3"/>
    <mergeCell ref="E2:E3"/>
    <mergeCell ref="G2:G3"/>
    <mergeCell ref="H2:H3"/>
    <mergeCell ref="I1:J1"/>
    <mergeCell ref="B1:H1"/>
  </mergeCells>
  <pageMargins left="0" right="0" top="3.937007874015748E-2" bottom="3.937007874015748E-2" header="0.31496062992125984" footer="0.31496062992125984"/>
  <pageSetup paperSize="9" scale="82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Atelier Plaque  </vt:lpstr>
      <vt:lpstr>Répartition</vt:lpstr>
      <vt:lpstr>'Atelier Plaque  '!Zone_d_impression</vt:lpstr>
      <vt:lpstr>Répartition!Zone_d_impression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Znegui-Mohamed</cp:lastModifiedBy>
  <cp:lastPrinted>2020-10-26T09:17:47Z</cp:lastPrinted>
  <dcterms:created xsi:type="dcterms:W3CDTF">2020-10-06T09:58:17Z</dcterms:created>
  <dcterms:modified xsi:type="dcterms:W3CDTF">2020-10-27T07:36:09Z</dcterms:modified>
</cp:coreProperties>
</file>