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H_IT\"/>
    </mc:Choice>
  </mc:AlternateContent>
  <xr:revisionPtr revIDLastSave="0" documentId="13_ncr:1_{DE1297B2-07A7-4BD4-B237-B334683892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RSNR09-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7" i="1" l="1"/>
  <c r="B1" i="1"/>
  <c r="C1" i="1"/>
  <c r="A1" i="1"/>
  <c r="D1" i="1"/>
  <c r="B2" i="1"/>
  <c r="C2" i="1"/>
  <c r="A2" i="1"/>
  <c r="B3" i="1"/>
  <c r="C3" i="1"/>
  <c r="A3" i="1"/>
  <c r="B4" i="1"/>
  <c r="C4" i="1"/>
  <c r="A4" i="1"/>
  <c r="B5" i="1"/>
  <c r="C5" i="1"/>
  <c r="A5" i="1"/>
  <c r="B6" i="1"/>
  <c r="C6" i="1"/>
  <c r="A6" i="1"/>
  <c r="B7" i="1"/>
  <c r="C7" i="1"/>
  <c r="A7" i="1"/>
  <c r="B8" i="1"/>
  <c r="C8" i="1"/>
  <c r="A8" i="1"/>
  <c r="B9" i="1"/>
  <c r="C9" i="1"/>
  <c r="A9" i="1"/>
  <c r="B10" i="1"/>
  <c r="C10" i="1"/>
  <c r="A10" i="1"/>
  <c r="B11" i="1"/>
  <c r="C11" i="1"/>
  <c r="A11" i="1"/>
  <c r="B12" i="1"/>
  <c r="C12" i="1"/>
  <c r="A12" i="1"/>
  <c r="B13" i="1"/>
  <c r="C13" i="1"/>
  <c r="A13" i="1"/>
  <c r="B14" i="1"/>
  <c r="C14" i="1"/>
  <c r="A14" i="1"/>
  <c r="B15" i="1"/>
  <c r="C15" i="1"/>
  <c r="A15" i="1"/>
  <c r="B16" i="1"/>
  <c r="C16" i="1"/>
  <c r="A16" i="1"/>
  <c r="B17" i="1"/>
  <c r="C17" i="1"/>
  <c r="A17" i="1"/>
  <c r="B18" i="1"/>
  <c r="C18" i="1"/>
  <c r="A18" i="1"/>
  <c r="B19" i="1"/>
  <c r="C19" i="1"/>
  <c r="A19" i="1"/>
  <c r="B20" i="1"/>
  <c r="C20" i="1"/>
  <c r="A20" i="1"/>
  <c r="B21" i="1"/>
  <c r="C21" i="1"/>
  <c r="A21" i="1"/>
  <c r="B22" i="1"/>
  <c r="C22" i="1"/>
  <c r="A22" i="1"/>
  <c r="B23" i="1"/>
  <c r="C23" i="1"/>
  <c r="A23" i="1"/>
  <c r="B24" i="1"/>
  <c r="C24" i="1"/>
  <c r="A24" i="1"/>
  <c r="B25" i="1"/>
  <c r="C25" i="1"/>
  <c r="A25" i="1"/>
  <c r="B26" i="1"/>
  <c r="C26" i="1"/>
  <c r="A26" i="1"/>
  <c r="B27" i="1"/>
  <c r="C27" i="1"/>
  <c r="A27" i="1"/>
  <c r="B28" i="1"/>
  <c r="C28" i="1"/>
  <c r="A28" i="1"/>
  <c r="B29" i="1"/>
  <c r="C29" i="1"/>
  <c r="A29" i="1"/>
  <c r="B30" i="1"/>
  <c r="C30" i="1"/>
  <c r="A30" i="1"/>
  <c r="B31" i="1"/>
  <c r="C31" i="1"/>
  <c r="A31" i="1"/>
  <c r="B32" i="1"/>
  <c r="C32" i="1"/>
  <c r="A32" i="1"/>
  <c r="B33" i="1"/>
  <c r="C33" i="1"/>
  <c r="A33" i="1"/>
  <c r="B34" i="1"/>
  <c r="C34" i="1"/>
  <c r="A34" i="1"/>
  <c r="B35" i="1"/>
  <c r="C35" i="1"/>
  <c r="A35" i="1"/>
  <c r="B36" i="1"/>
  <c r="C36" i="1"/>
  <c r="A36" i="1"/>
  <c r="B37" i="1"/>
  <c r="C37" i="1"/>
  <c r="A37" i="1"/>
  <c r="B38" i="1"/>
  <c r="C38" i="1"/>
  <c r="A38" i="1"/>
  <c r="B39" i="1"/>
  <c r="C39" i="1"/>
  <c r="A39" i="1"/>
  <c r="B40" i="1"/>
  <c r="C40" i="1"/>
  <c r="A40" i="1"/>
  <c r="B41" i="1"/>
  <c r="C41" i="1"/>
  <c r="A41" i="1"/>
  <c r="B42" i="1"/>
  <c r="C42" i="1"/>
  <c r="A42" i="1"/>
  <c r="B43" i="1"/>
  <c r="C43" i="1"/>
  <c r="A43" i="1"/>
  <c r="B44" i="1"/>
  <c r="C44" i="1"/>
  <c r="A44" i="1"/>
  <c r="B45" i="1"/>
  <c r="C45" i="1"/>
  <c r="A45" i="1"/>
  <c r="B46" i="1"/>
  <c r="C46" i="1"/>
  <c r="A46" i="1"/>
  <c r="B47" i="1"/>
  <c r="C47" i="1"/>
  <c r="A47" i="1"/>
  <c r="B48" i="1"/>
  <c r="C48" i="1"/>
  <c r="A48" i="1"/>
  <c r="B49" i="1"/>
  <c r="C49" i="1"/>
  <c r="A49" i="1"/>
  <c r="B50" i="1"/>
  <c r="C50" i="1"/>
  <c r="A50" i="1"/>
  <c r="B51" i="1"/>
  <c r="C51" i="1"/>
  <c r="A51" i="1"/>
  <c r="B52" i="1"/>
  <c r="C52" i="1"/>
  <c r="A52" i="1"/>
  <c r="B53" i="1"/>
  <c r="C53" i="1"/>
  <c r="A53" i="1"/>
  <c r="B54" i="1"/>
  <c r="C54" i="1"/>
  <c r="A54" i="1"/>
  <c r="B55" i="1"/>
  <c r="C55" i="1"/>
  <c r="A55" i="1"/>
  <c r="B56" i="1"/>
  <c r="C56" i="1"/>
  <c r="A56" i="1"/>
  <c r="B57" i="1"/>
  <c r="C57" i="1"/>
  <c r="B58" i="1"/>
  <c r="C58" i="1"/>
  <c r="A58" i="1"/>
  <c r="B59" i="1"/>
  <c r="C59" i="1"/>
  <c r="A59" i="1"/>
  <c r="B60" i="1"/>
  <c r="C60" i="1"/>
  <c r="A60" i="1"/>
  <c r="B61" i="1"/>
  <c r="C61" i="1"/>
  <c r="A61" i="1"/>
  <c r="B62" i="1"/>
  <c r="C62" i="1"/>
  <c r="A6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2"/>
  <sheetViews>
    <sheetView tabSelected="1" workbookViewId="0">
      <selection activeCell="D62" sqref="D2:D62"/>
    </sheetView>
  </sheetViews>
  <sheetFormatPr baseColWidth="10" defaultRowHeight="15" x14ac:dyDescent="0.25"/>
  <cols>
    <col min="1" max="1" width="21.28515625" bestFit="1" customWidth="1"/>
  </cols>
  <sheetData>
    <row r="1" spans="1:4" x14ac:dyDescent="0.25">
      <c r="A1" t="str">
        <f>"RIB"</f>
        <v>RIB</v>
      </c>
      <c r="B1" t="str">
        <f>"Nom"</f>
        <v>Nom</v>
      </c>
      <c r="C1" t="str">
        <f>"Prénom"</f>
        <v>Prénom</v>
      </c>
      <c r="D1" t="str">
        <f>"NET 1"</f>
        <v>NET 1</v>
      </c>
    </row>
    <row r="2" spans="1:4" x14ac:dyDescent="0.25">
      <c r="A2" t="str">
        <f>"25159000000107925915"</f>
        <v>25159000000107925915</v>
      </c>
      <c r="B2" t="str">
        <f>"BEN SAAD"</f>
        <v>BEN SAAD</v>
      </c>
      <c r="C2" t="str">
        <f>"HECHMI"</f>
        <v>HECHMI</v>
      </c>
      <c r="D2">
        <v>932.35500000000002</v>
      </c>
    </row>
    <row r="3" spans="1:4" x14ac:dyDescent="0.25">
      <c r="A3" t="str">
        <f>"04044129009048663083"</f>
        <v>04044129009048663083</v>
      </c>
      <c r="B3" t="str">
        <f>"OMAR"</f>
        <v>OMAR</v>
      </c>
      <c r="C3" t="str">
        <f>"BILEL"</f>
        <v>BILEL</v>
      </c>
      <c r="D3">
        <v>1741.2149999999999</v>
      </c>
    </row>
    <row r="4" spans="1:4" x14ac:dyDescent="0.25">
      <c r="A4" t="str">
        <f>"05047000115501812360"</f>
        <v>05047000115501812360</v>
      </c>
      <c r="B4" t="str">
        <f>"IBN HAJ KACE"</f>
        <v>IBN HAJ KACE</v>
      </c>
      <c r="C4" t="str">
        <f>"SABRI"</f>
        <v>SABRI</v>
      </c>
      <c r="D4">
        <v>1136.7840000000001</v>
      </c>
    </row>
    <row r="5" spans="1:4" x14ac:dyDescent="0.25">
      <c r="A5" t="str">
        <f>"04044129009225549664"</f>
        <v>04044129009225549664</v>
      </c>
      <c r="B5" t="str">
        <f>"KASSIR"</f>
        <v>KASSIR</v>
      </c>
      <c r="C5" t="str">
        <f>"MOHAMED"</f>
        <v>MOHAMED</v>
      </c>
      <c r="D5">
        <v>11000</v>
      </c>
    </row>
    <row r="6" spans="1:4" x14ac:dyDescent="0.25">
      <c r="A6" t="str">
        <f>"10106045232156178840"</f>
        <v>10106045232156178840</v>
      </c>
      <c r="B6" t="str">
        <f>"CHERIF"</f>
        <v>CHERIF</v>
      </c>
      <c r="C6" t="str">
        <f>"MOHAMED SLIM"</f>
        <v>MOHAMED SLIM</v>
      </c>
      <c r="D6">
        <v>3500</v>
      </c>
    </row>
    <row r="7" spans="1:4" x14ac:dyDescent="0.25">
      <c r="A7" t="str">
        <f>"05047000115501858144"</f>
        <v>05047000115501858144</v>
      </c>
      <c r="B7" t="str">
        <f>"BOUKHRIS"</f>
        <v>BOUKHRIS</v>
      </c>
      <c r="C7" t="str">
        <f>"KHALED"</f>
        <v>KHALED</v>
      </c>
      <c r="D7">
        <v>1485.89</v>
      </c>
    </row>
    <row r="8" spans="1:4" x14ac:dyDescent="0.25">
      <c r="A8" t="str">
        <f>"25159000000125188229"</f>
        <v>25159000000125188229</v>
      </c>
      <c r="B8" t="str">
        <f>"AMOR"</f>
        <v>AMOR</v>
      </c>
      <c r="C8" t="str">
        <f>"SAIED"</f>
        <v>SAIED</v>
      </c>
      <c r="D8">
        <v>989.94200000000001</v>
      </c>
    </row>
    <row r="9" spans="1:4" x14ac:dyDescent="0.25">
      <c r="A9" t="str">
        <f>"10106045232537478856"</f>
        <v>10106045232537478856</v>
      </c>
      <c r="B9" t="str">
        <f>"FERCHICHI"</f>
        <v>FERCHICHI</v>
      </c>
      <c r="C9" t="str">
        <f>"NIZAR"</f>
        <v>NIZAR</v>
      </c>
      <c r="D9">
        <v>2335</v>
      </c>
    </row>
    <row r="10" spans="1:4" x14ac:dyDescent="0.25">
      <c r="A10" t="str">
        <f>"05047000002025617691"</f>
        <v>05047000002025617691</v>
      </c>
      <c r="B10" t="str">
        <f>"BEN AMARA"</f>
        <v>BEN AMARA</v>
      </c>
      <c r="C10" t="str">
        <f>"SAMI"</f>
        <v>SAMI</v>
      </c>
      <c r="D10">
        <v>717.51499999999999</v>
      </c>
    </row>
    <row r="11" spans="1:4" x14ac:dyDescent="0.25">
      <c r="A11" t="str">
        <f>"20040402220118795974"</f>
        <v>20040402220118795974</v>
      </c>
      <c r="B11" t="str">
        <f>"BEN HASSEN"</f>
        <v>BEN HASSEN</v>
      </c>
      <c r="C11" t="str">
        <f>"RABIAA"</f>
        <v>RABIAA</v>
      </c>
      <c r="D11">
        <v>804.476</v>
      </c>
    </row>
    <row r="12" spans="1:4" x14ac:dyDescent="0.25">
      <c r="A12" t="str">
        <f>"05047000115501864643"</f>
        <v>05047000115501864643</v>
      </c>
      <c r="B12" t="str">
        <f>"BEN SASSI"</f>
        <v>BEN SASSI</v>
      </c>
      <c r="C12" t="str">
        <f>"FAOUZI"</f>
        <v>FAOUZI</v>
      </c>
      <c r="D12">
        <v>1011.529</v>
      </c>
    </row>
    <row r="13" spans="1:4" x14ac:dyDescent="0.25">
      <c r="A13" t="str">
        <f>"17002000000229000265"</f>
        <v>17002000000229000265</v>
      </c>
      <c r="B13" t="str">
        <f>"SOUDA"</f>
        <v>SOUDA</v>
      </c>
      <c r="C13" t="str">
        <f>"ABDELKADER"</f>
        <v>ABDELKADER</v>
      </c>
      <c r="D13">
        <v>760.577</v>
      </c>
    </row>
    <row r="14" spans="1:4" x14ac:dyDescent="0.25">
      <c r="A14" t="str">
        <f>"20040402220117273947"</f>
        <v>20040402220117273947</v>
      </c>
      <c r="B14" t="str">
        <f>"DRIDI"</f>
        <v>DRIDI</v>
      </c>
      <c r="C14" t="str">
        <f>"MOHAMED"</f>
        <v>MOHAMED</v>
      </c>
      <c r="D14">
        <v>991.55399999999997</v>
      </c>
    </row>
    <row r="15" spans="1:4" x14ac:dyDescent="0.25">
      <c r="A15" t="str">
        <f>"05047000115501863867"</f>
        <v>05047000115501863867</v>
      </c>
      <c r="B15" t="str">
        <f>"CHAIEB"</f>
        <v>CHAIEB</v>
      </c>
      <c r="C15" t="str">
        <f>"MOHAMED ALI"</f>
        <v>MOHAMED ALI</v>
      </c>
      <c r="D15">
        <v>1453.771</v>
      </c>
    </row>
    <row r="16" spans="1:4" x14ac:dyDescent="0.25">
      <c r="A16" t="str">
        <f>"20040402220121236979"</f>
        <v>20040402220121236979</v>
      </c>
      <c r="B16" t="str">
        <f>"BEN YAHYA"</f>
        <v>BEN YAHYA</v>
      </c>
      <c r="C16" t="str">
        <f>"JILANI"</f>
        <v>JILANI</v>
      </c>
      <c r="D16">
        <v>758.76300000000003</v>
      </c>
    </row>
    <row r="17" spans="1:4" x14ac:dyDescent="0.25">
      <c r="A17" t="str">
        <f>"20040402220116047188"</f>
        <v>20040402220116047188</v>
      </c>
      <c r="B17" t="str">
        <f>"RYAHI"</f>
        <v>RYAHI</v>
      </c>
      <c r="C17" t="str">
        <f>"SEIFALLAH"</f>
        <v>SEIFALLAH</v>
      </c>
      <c r="D17">
        <v>619.47500000000002</v>
      </c>
    </row>
    <row r="18" spans="1:4" x14ac:dyDescent="0.25">
      <c r="A18" t="str">
        <f>"14115115100704349153"</f>
        <v>14115115100704349153</v>
      </c>
      <c r="B18" t="str">
        <f>"CHEHAB"</f>
        <v>CHEHAB</v>
      </c>
      <c r="C18" t="str">
        <f>"ADNENE"</f>
        <v>ADNENE</v>
      </c>
      <c r="D18">
        <v>1868</v>
      </c>
    </row>
    <row r="19" spans="1:4" x14ac:dyDescent="0.25">
      <c r="A19" t="str">
        <f>"17002000000154631723"</f>
        <v>17002000000154631723</v>
      </c>
      <c r="B19" t="str">
        <f>"TOUMI"</f>
        <v>TOUMI</v>
      </c>
      <c r="C19" t="str">
        <f>"ABDELFATTEH"</f>
        <v>ABDELFATTEH</v>
      </c>
      <c r="D19">
        <v>891.69100000000003</v>
      </c>
    </row>
    <row r="20" spans="1:4" x14ac:dyDescent="0.25">
      <c r="A20" t="str">
        <f>"05047000002012292801"</f>
        <v>05047000002012292801</v>
      </c>
      <c r="B20" t="str">
        <f>"HAJ ALI"</f>
        <v>HAJ ALI</v>
      </c>
      <c r="C20" t="str">
        <f>"FAOUZI"</f>
        <v>FAOUZI</v>
      </c>
      <c r="D20">
        <v>850.10699999999997</v>
      </c>
    </row>
    <row r="21" spans="1:4" x14ac:dyDescent="0.25">
      <c r="A21" t="str">
        <f>"03309076016600017082"</f>
        <v>03309076016600017082</v>
      </c>
      <c r="B21" t="str">
        <f>"MEJRI"</f>
        <v>MEJRI</v>
      </c>
      <c r="C21" t="str">
        <f>"MANEL"</f>
        <v>MANEL</v>
      </c>
      <c r="D21">
        <v>1955</v>
      </c>
    </row>
    <row r="22" spans="1:4" x14ac:dyDescent="0.25">
      <c r="A22" t="str">
        <f>"10106045234099578884"</f>
        <v>10106045234099578884</v>
      </c>
      <c r="B22" t="str">
        <f>"HMIDI"</f>
        <v>HMIDI</v>
      </c>
      <c r="C22" t="str">
        <f>"HAMED"</f>
        <v>HAMED</v>
      </c>
      <c r="D22">
        <v>1785</v>
      </c>
    </row>
    <row r="23" spans="1:4" x14ac:dyDescent="0.25">
      <c r="A23" t="str">
        <f>"17002000000311253452"</f>
        <v>17002000000311253452</v>
      </c>
      <c r="B23" t="str">
        <f>"ENNOURI"</f>
        <v>ENNOURI</v>
      </c>
      <c r="C23" t="str">
        <f>"IMED"</f>
        <v>IMED</v>
      </c>
      <c r="D23">
        <v>1406.4079999999999</v>
      </c>
    </row>
    <row r="24" spans="1:4" x14ac:dyDescent="0.25">
      <c r="A24" t="str">
        <f>"12907000000247748982"</f>
        <v>12907000000247748982</v>
      </c>
      <c r="B24" t="str">
        <f>"BEN AHMED"</f>
        <v>BEN AHMED</v>
      </c>
      <c r="C24" t="str">
        <f>"MOHSN"</f>
        <v>MOHSN</v>
      </c>
      <c r="D24">
        <v>971.64300000000003</v>
      </c>
    </row>
    <row r="25" spans="1:4" x14ac:dyDescent="0.25">
      <c r="A25" t="str">
        <f>"05047000115500833048"</f>
        <v>05047000115500833048</v>
      </c>
      <c r="B25" t="str">
        <f>"ENNOURI"</f>
        <v>ENNOURI</v>
      </c>
      <c r="C25" t="str">
        <f>"CHOKRI"</f>
        <v>CHOKRI</v>
      </c>
      <c r="D25">
        <v>1608.0609999999999</v>
      </c>
    </row>
    <row r="26" spans="1:4" x14ac:dyDescent="0.25">
      <c r="A26" t="str">
        <f>"10106045234111678858"</f>
        <v>10106045234111678858</v>
      </c>
      <c r="B26" t="str">
        <f>"BEN MBAREK"</f>
        <v>BEN MBAREK</v>
      </c>
      <c r="C26" t="str">
        <f>"WALID"</f>
        <v>WALID</v>
      </c>
      <c r="D26">
        <v>890.82399999999996</v>
      </c>
    </row>
    <row r="27" spans="1:4" x14ac:dyDescent="0.25">
      <c r="A27" t="str">
        <f>"10106045231129078820"</f>
        <v>10106045231129078820</v>
      </c>
      <c r="B27" t="str">
        <f>"CHOUAIKHIA"</f>
        <v>CHOUAIKHIA</v>
      </c>
      <c r="C27" t="str">
        <f>"LAID"</f>
        <v>LAID</v>
      </c>
      <c r="D27">
        <v>1718.5650000000001</v>
      </c>
    </row>
    <row r="28" spans="1:4" x14ac:dyDescent="0.25">
      <c r="A28" t="str">
        <f>"08122029022002157028"</f>
        <v>08122029022002157028</v>
      </c>
      <c r="B28" t="str">
        <f>"SLIMANE"</f>
        <v>SLIMANE</v>
      </c>
      <c r="C28" t="str">
        <f>"EL HOUSSAINE"</f>
        <v>EL HOUSSAINE</v>
      </c>
      <c r="D28">
        <v>1709.3040000000001</v>
      </c>
    </row>
    <row r="29" spans="1:4" x14ac:dyDescent="0.25">
      <c r="A29" t="str">
        <f>"25159000000100190747"</f>
        <v>25159000000100190747</v>
      </c>
      <c r="B29" t="str">
        <f>"BENKHADM ALL"</f>
        <v>BENKHADM ALL</v>
      </c>
      <c r="C29" t="str">
        <f>"WAEL"</f>
        <v>WAEL</v>
      </c>
      <c r="D29">
        <v>918</v>
      </c>
    </row>
    <row r="30" spans="1:4" x14ac:dyDescent="0.25">
      <c r="A30" t="str">
        <f>"17002000000255659745"</f>
        <v>17002000000255659745</v>
      </c>
      <c r="B30" t="str">
        <f>"RIAHI"</f>
        <v>RIAHI</v>
      </c>
      <c r="C30" t="str">
        <f>"ABDERRAZEK"</f>
        <v>ABDERRAZEK</v>
      </c>
      <c r="D30">
        <v>150</v>
      </c>
    </row>
    <row r="31" spans="1:4" x14ac:dyDescent="0.25">
      <c r="A31" t="str">
        <f>"17002000000289138713"</f>
        <v>17002000000289138713</v>
      </c>
      <c r="B31" t="str">
        <f>"YAHYA"</f>
        <v>YAHYA</v>
      </c>
      <c r="C31" t="str">
        <f>"EL KILANI"</f>
        <v>EL KILANI</v>
      </c>
      <c r="D31">
        <v>771.92200000000003</v>
      </c>
    </row>
    <row r="32" spans="1:4" x14ac:dyDescent="0.25">
      <c r="A32" t="str">
        <f>"20040402220115422411"</f>
        <v>20040402220115422411</v>
      </c>
      <c r="B32" t="str">
        <f>"ABIDI"</f>
        <v>ABIDI</v>
      </c>
      <c r="C32" t="str">
        <f>"ADEL"</f>
        <v>ADEL</v>
      </c>
      <c r="D32">
        <v>732.625</v>
      </c>
    </row>
    <row r="33" spans="1:4" x14ac:dyDescent="0.25">
      <c r="A33" t="str">
        <f>"17002000000039407363"</f>
        <v>17002000000039407363</v>
      </c>
      <c r="B33" t="str">
        <f>"TLILI"</f>
        <v>TLILI</v>
      </c>
      <c r="C33" t="str">
        <f>"FAOUZI"</f>
        <v>FAOUZI</v>
      </c>
      <c r="D33">
        <v>1603.49</v>
      </c>
    </row>
    <row r="34" spans="1:4" x14ac:dyDescent="0.25">
      <c r="A34" t="str">
        <f>"14100100100709543667"</f>
        <v>14100100100709543667</v>
      </c>
      <c r="B34" t="str">
        <f>"SALEM"</f>
        <v>SALEM</v>
      </c>
      <c r="C34" t="str">
        <f>"HADHEMI"</f>
        <v>HADHEMI</v>
      </c>
      <c r="D34">
        <v>1690</v>
      </c>
    </row>
    <row r="35" spans="1:4" x14ac:dyDescent="0.25">
      <c r="A35" t="str">
        <f>"17002000000221626519"</f>
        <v>17002000000221626519</v>
      </c>
      <c r="B35" t="str">
        <f>"RIAHI"</f>
        <v>RIAHI</v>
      </c>
      <c r="C35" t="str">
        <f>"MOHAMED"</f>
        <v>MOHAMED</v>
      </c>
      <c r="D35">
        <v>1380.991</v>
      </c>
    </row>
    <row r="36" spans="1:4" x14ac:dyDescent="0.25">
      <c r="A36" t="str">
        <f>"07047010410554618540"</f>
        <v>07047010410554618540</v>
      </c>
      <c r="B36" t="str">
        <f>"BEN AMEUR"</f>
        <v>BEN AMEUR</v>
      </c>
      <c r="C36" t="str">
        <f>"EZEDDINE"</f>
        <v>EZEDDINE</v>
      </c>
      <c r="D36">
        <v>729.53800000000001</v>
      </c>
    </row>
    <row r="37" spans="1:4" x14ac:dyDescent="0.25">
      <c r="A37" t="str">
        <f>"05047000115500397518"</f>
        <v>05047000115500397518</v>
      </c>
      <c r="B37" t="str">
        <f>"HAMADI"</f>
        <v>HAMADI</v>
      </c>
      <c r="C37" t="str">
        <f>"JALEL"</f>
        <v>JALEL</v>
      </c>
      <c r="D37">
        <v>2500</v>
      </c>
    </row>
    <row r="38" spans="1:4" x14ac:dyDescent="0.25">
      <c r="A38" t="str">
        <f>"05608000043501841070"</f>
        <v>05608000043501841070</v>
      </c>
      <c r="B38" t="str">
        <f>"ELAYEB"</f>
        <v>ELAYEB</v>
      </c>
      <c r="C38" t="str">
        <f>"MOHAMED"</f>
        <v>MOHAMED</v>
      </c>
      <c r="D38">
        <v>915</v>
      </c>
    </row>
    <row r="39" spans="1:4" x14ac:dyDescent="0.25">
      <c r="A39" t="str">
        <f>"20040402220120994285"</f>
        <v>20040402220120994285</v>
      </c>
      <c r="B39" t="str">
        <f>"BENALI"</f>
        <v>BENALI</v>
      </c>
      <c r="C39" t="str">
        <f>"ACHREF"</f>
        <v>ACHREF</v>
      </c>
      <c r="D39">
        <v>860.77300000000002</v>
      </c>
    </row>
    <row r="40" spans="1:4" x14ac:dyDescent="0.25">
      <c r="A40" t="str">
        <f>"17002000000344173021"</f>
        <v>17002000000344173021</v>
      </c>
      <c r="B40" t="str">
        <f>"SLIMANE"</f>
        <v>SLIMANE</v>
      </c>
      <c r="C40" t="str">
        <f>"FAYCEL"</f>
        <v>FAYCEL</v>
      </c>
      <c r="D40">
        <v>829.096</v>
      </c>
    </row>
    <row r="41" spans="1:4" x14ac:dyDescent="0.25">
      <c r="A41" t="str">
        <f>"17002000000148015256"</f>
        <v>17002000000148015256</v>
      </c>
      <c r="B41" t="str">
        <f>"SOBHI"</f>
        <v>SOBHI</v>
      </c>
      <c r="C41" t="str">
        <f>"MAROUENE"</f>
        <v>MAROUENE</v>
      </c>
      <c r="D41">
        <v>793.97299999999996</v>
      </c>
    </row>
    <row r="42" spans="1:4" x14ac:dyDescent="0.25">
      <c r="A42" t="str">
        <f>"04044129008324272709"</f>
        <v>04044129008324272709</v>
      </c>
      <c r="B42" t="str">
        <f>"TAYARI"</f>
        <v>TAYARI</v>
      </c>
      <c r="C42" t="str">
        <f>"JAMEL"</f>
        <v>JAMEL</v>
      </c>
      <c r="D42">
        <v>1065.575</v>
      </c>
    </row>
    <row r="43" spans="1:4" x14ac:dyDescent="0.25">
      <c r="A43" t="str">
        <f>"03604078011500477124"</f>
        <v>03604078011500477124</v>
      </c>
      <c r="B43" t="str">
        <f>"HMIDA"</f>
        <v>HMIDA</v>
      </c>
      <c r="C43" t="str">
        <f>"RAGHEB"</f>
        <v>RAGHEB</v>
      </c>
      <c r="D43">
        <v>724.12800000000004</v>
      </c>
    </row>
    <row r="44" spans="1:4" x14ac:dyDescent="0.25">
      <c r="A44" t="str">
        <f>"03604078010110889559"</f>
        <v>03604078010110889559</v>
      </c>
      <c r="B44" t="str">
        <f>"BEN HMIDA"</f>
        <v>BEN HMIDA</v>
      </c>
      <c r="C44" t="str">
        <f>"RAYEN"</f>
        <v>RAYEN</v>
      </c>
      <c r="D44">
        <v>717.67</v>
      </c>
    </row>
    <row r="45" spans="1:4" x14ac:dyDescent="0.25">
      <c r="A45" t="str">
        <f>"07106003110581984121"</f>
        <v>07106003110581984121</v>
      </c>
      <c r="B45" t="str">
        <f>"GHARBI"</f>
        <v>GHARBI</v>
      </c>
      <c r="C45" t="str">
        <f>"WISSEM"</f>
        <v>WISSEM</v>
      </c>
      <c r="D45">
        <v>717.67</v>
      </c>
    </row>
    <row r="46" spans="1:4" x14ac:dyDescent="0.25">
      <c r="A46" t="str">
        <f>"17002000000375282182"</f>
        <v>17002000000375282182</v>
      </c>
      <c r="B46" t="str">
        <f>"DEBEJA"</f>
        <v>DEBEJA</v>
      </c>
      <c r="C46" t="str">
        <f>"FAOUZI"</f>
        <v>FAOUZI</v>
      </c>
      <c r="D46">
        <v>972.85</v>
      </c>
    </row>
    <row r="47" spans="1:4" x14ac:dyDescent="0.25">
      <c r="A47" t="str">
        <f>"17503000000312721118"</f>
        <v>17503000000312721118</v>
      </c>
      <c r="B47" t="str">
        <f>"NOURI"</f>
        <v>NOURI</v>
      </c>
      <c r="C47" t="str">
        <f>"MAHMOUD"</f>
        <v>MAHMOUD</v>
      </c>
      <c r="D47">
        <v>1066.184</v>
      </c>
    </row>
    <row r="48" spans="1:4" x14ac:dyDescent="0.25">
      <c r="A48" t="str">
        <f>"17002000000319419785"</f>
        <v>17002000000319419785</v>
      </c>
      <c r="B48" t="str">
        <f>"HAMEMI"</f>
        <v>HAMEMI</v>
      </c>
      <c r="C48" t="str">
        <f>"NAJET"</f>
        <v>NAJET</v>
      </c>
      <c r="D48">
        <v>651.49400000000003</v>
      </c>
    </row>
    <row r="49" spans="1:4" x14ac:dyDescent="0.25">
      <c r="A49" t="str">
        <f>"17002000000261886369"</f>
        <v>17002000000261886369</v>
      </c>
      <c r="B49" t="str">
        <f>"BEN SASSI"</f>
        <v>BEN SASSI</v>
      </c>
      <c r="C49" t="str">
        <f>"KHALIL"</f>
        <v>KHALIL</v>
      </c>
      <c r="D49">
        <v>908.39800000000002</v>
      </c>
    </row>
    <row r="50" spans="1:4" x14ac:dyDescent="0.25">
      <c r="A50" t="str">
        <f>"17002000000314977282"</f>
        <v>17002000000314977282</v>
      </c>
      <c r="B50" t="str">
        <f>"KHAMARIA"</f>
        <v>KHAMARIA</v>
      </c>
      <c r="C50" t="str">
        <f>"MOHAMED"</f>
        <v>MOHAMED</v>
      </c>
      <c r="D50">
        <v>801.85500000000002</v>
      </c>
    </row>
    <row r="51" spans="1:4" x14ac:dyDescent="0.25">
      <c r="A51" t="str">
        <f>"17002000000135414665"</f>
        <v>17002000000135414665</v>
      </c>
      <c r="B51" t="str">
        <f>"KHAMARIA"</f>
        <v>KHAMARIA</v>
      </c>
      <c r="C51" t="str">
        <f>"MOHAMED ALI"</f>
        <v>MOHAMED ALI</v>
      </c>
      <c r="D51">
        <v>972.85</v>
      </c>
    </row>
    <row r="52" spans="1:4" x14ac:dyDescent="0.25">
      <c r="A52" t="str">
        <f>"17002000000332690452"</f>
        <v>17002000000332690452</v>
      </c>
      <c r="B52" t="str">
        <f>"LABIADH"</f>
        <v>LABIADH</v>
      </c>
      <c r="C52" t="str">
        <f>"TAIEB"</f>
        <v>TAIEB</v>
      </c>
      <c r="D52">
        <v>1224.0160000000001</v>
      </c>
    </row>
    <row r="53" spans="1:4" x14ac:dyDescent="0.25">
      <c r="A53" t="str">
        <f>"04025111008990343976"</f>
        <v>04025111008990343976</v>
      </c>
      <c r="B53" t="str">
        <f>"GHARBI"</f>
        <v>GHARBI</v>
      </c>
      <c r="C53" t="str">
        <f>"NOUREDDINE"</f>
        <v>NOUREDDINE</v>
      </c>
      <c r="D53">
        <v>725.42</v>
      </c>
    </row>
    <row r="54" spans="1:4" x14ac:dyDescent="0.25">
      <c r="A54" t="str">
        <f>"03104071016600050031"</f>
        <v>03104071016600050031</v>
      </c>
      <c r="B54" t="str">
        <f>"HAMDI"</f>
        <v>HAMDI</v>
      </c>
      <c r="C54" t="str">
        <f>"TLILI"</f>
        <v>TLILI</v>
      </c>
      <c r="D54">
        <v>1143.2439999999999</v>
      </c>
    </row>
    <row r="55" spans="1:4" x14ac:dyDescent="0.25">
      <c r="A55" t="str">
        <f>"17002000000108891179"</f>
        <v>17002000000108891179</v>
      </c>
      <c r="B55" t="str">
        <f>"SALAANI"</f>
        <v>SALAANI</v>
      </c>
      <c r="C55" t="str">
        <f>"KHALED"</f>
        <v>KHALED</v>
      </c>
      <c r="D55">
        <v>888.69500000000005</v>
      </c>
    </row>
    <row r="56" spans="1:4" x14ac:dyDescent="0.25">
      <c r="A56" t="str">
        <f>"17002000000095376266"</f>
        <v>17002000000095376266</v>
      </c>
      <c r="B56" t="str">
        <f>"HAJ FRAJ"</f>
        <v>HAJ FRAJ</v>
      </c>
      <c r="C56" t="str">
        <f>"JAMEL"</f>
        <v>JAMEL</v>
      </c>
      <c r="D56">
        <v>689.18499999999995</v>
      </c>
    </row>
    <row r="57" spans="1:4" x14ac:dyDescent="0.25">
      <c r="A57" t="str">
        <f>"17002000000225718658"</f>
        <v>17002000000225718658</v>
      </c>
      <c r="B57" t="str">
        <f>"MAATALLAH"</f>
        <v>MAATALLAH</v>
      </c>
      <c r="C57" t="str">
        <f>"ALA"</f>
        <v>ALA</v>
      </c>
      <c r="D57">
        <v>782.78099999999995</v>
      </c>
    </row>
    <row r="58" spans="1:4" x14ac:dyDescent="0.25">
      <c r="A58" t="str">
        <f>"17002000000367287054"</f>
        <v>17002000000367287054</v>
      </c>
      <c r="B58" t="str">
        <f>"CHAIEB"</f>
        <v>CHAIEB</v>
      </c>
      <c r="C58" t="str">
        <f>"KAIS"</f>
        <v>KAIS</v>
      </c>
      <c r="D58">
        <v>165.98099999999999</v>
      </c>
    </row>
    <row r="59" spans="1:4" x14ac:dyDescent="0.25">
      <c r="A59" t="str">
        <f>"07106003110582136314"</f>
        <v>07106003110582136314</v>
      </c>
      <c r="B59" t="str">
        <f>"GHARBI"</f>
        <v>GHARBI</v>
      </c>
      <c r="C59" t="str">
        <f>"ALI"</f>
        <v>ALI</v>
      </c>
      <c r="D59">
        <v>346.084</v>
      </c>
    </row>
    <row r="60" spans="1:4" x14ac:dyDescent="0.25">
      <c r="A60" t="str">
        <f>"08303000284005663883"</f>
        <v>08303000284005663883</v>
      </c>
      <c r="B60" t="str">
        <f>"KLAII"</f>
        <v>KLAII</v>
      </c>
      <c r="C60" t="str">
        <f>"CHAABANE"</f>
        <v>CHAABANE</v>
      </c>
      <c r="D60">
        <v>1294.9179999999999</v>
      </c>
    </row>
    <row r="61" spans="1:4" x14ac:dyDescent="0.25">
      <c r="A61" t="str">
        <f>"10106045232955678836"</f>
        <v>10106045232955678836</v>
      </c>
      <c r="B61" t="str">
        <f>"KERMICHE"</f>
        <v>KERMICHE</v>
      </c>
      <c r="C61" t="str">
        <f>"NEILA"</f>
        <v>NEILA</v>
      </c>
      <c r="D61">
        <v>1511</v>
      </c>
    </row>
    <row r="62" spans="1:4" x14ac:dyDescent="0.25">
      <c r="A62" t="str">
        <f>"17002000000212924358"</f>
        <v>17002000000212924358</v>
      </c>
      <c r="B62" t="str">
        <f>"BEN MOUSSA"</f>
        <v>BEN MOUSSA</v>
      </c>
      <c r="C62" t="str">
        <f>"BILEL"</f>
        <v>BILEL</v>
      </c>
      <c r="D62">
        <v>177.01400000000001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VRSNR09-2026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Imen Cherif</cp:lastModifiedBy>
  <dcterms:created xsi:type="dcterms:W3CDTF">2026-10-01T10:10:31Z</dcterms:created>
  <dcterms:modified xsi:type="dcterms:W3CDTF">2026-10-01T10:15:02Z</dcterms:modified>
</cp:coreProperties>
</file>