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nbat-my.sharepoint.com/personal/imen_cherif_monbat_com/Documents/Bureau/Bureau Imen/bureau imen/CNSS/2024/3T2024/"/>
    </mc:Choice>
  </mc:AlternateContent>
  <xr:revisionPtr revIDLastSave="21" documentId="8_{43884953-D7C3-4570-A655-613831F4B02C}" xr6:coauthVersionLast="47" xr6:coauthVersionMax="47" xr10:uidLastSave="{5D35261C-4BAF-4BD1-A45F-2D677E1C8372}"/>
  <bookViews>
    <workbookView xWindow="-120" yWindow="-120" windowWidth="29040" windowHeight="15840" xr2:uid="{831614BB-94C6-447D-9F8A-D8DBFCEC7442}"/>
  </bookViews>
  <sheets>
    <sheet name="BRUTAKPLAST3T2024" sheetId="1" r:id="rId1"/>
  </sheets>
  <calcPr calcId="0"/>
</workbook>
</file>

<file path=xl/calcChain.xml><?xml version="1.0" encoding="utf-8"?>
<calcChain xmlns="http://schemas.openxmlformats.org/spreadsheetml/2006/main">
  <c r="I19" i="1" l="1"/>
  <c r="E16" i="1"/>
  <c r="F16" i="1"/>
  <c r="D16" i="1"/>
  <c r="H1" i="1"/>
  <c r="C1" i="1"/>
  <c r="A1" i="1"/>
  <c r="D1" i="1"/>
  <c r="E1" i="1"/>
  <c r="F1" i="1"/>
  <c r="G1" i="1"/>
  <c r="H2" i="1"/>
  <c r="C2" i="1"/>
  <c r="H3" i="1"/>
  <c r="C3" i="1"/>
  <c r="H4" i="1"/>
  <c r="C4" i="1"/>
  <c r="H5" i="1"/>
  <c r="C5" i="1"/>
  <c r="H6" i="1"/>
  <c r="C6" i="1"/>
  <c r="H7" i="1"/>
  <c r="C7" i="1"/>
  <c r="H8" i="1"/>
  <c r="C8" i="1"/>
  <c r="H9" i="1"/>
  <c r="C9" i="1"/>
  <c r="H10" i="1"/>
  <c r="C10" i="1"/>
  <c r="H11" i="1"/>
  <c r="C11" i="1"/>
  <c r="H12" i="1"/>
  <c r="C12" i="1"/>
  <c r="H13" i="1"/>
  <c r="C13" i="1"/>
  <c r="H14" i="1"/>
  <c r="C14" i="1"/>
  <c r="H15" i="1"/>
  <c r="C15" i="1"/>
</calcChain>
</file>

<file path=xl/sharedStrings.xml><?xml version="1.0" encoding="utf-8"?>
<sst xmlns="http://schemas.openxmlformats.org/spreadsheetml/2006/main" count="29" uniqueCount="29">
  <si>
    <t>Nom de jeune fille</t>
  </si>
  <si>
    <t>SAGHROUN JAMEL</t>
  </si>
  <si>
    <t>BENHADJ SASSI MAKREM</t>
  </si>
  <si>
    <t>LAFI OMAR</t>
  </si>
  <si>
    <t>BEN MABROUK ISLEM</t>
  </si>
  <si>
    <t>SLIMANE YOSRA</t>
  </si>
  <si>
    <t>BEN SBOUI FAKHER</t>
  </si>
  <si>
    <t>RZIG BILEL</t>
  </si>
  <si>
    <t>NAFETNI BILEL</t>
  </si>
  <si>
    <t>KHAMMARIA WAJIH</t>
  </si>
  <si>
    <t>BELKILANI MAHDI</t>
  </si>
  <si>
    <t>SIFI HAMDI</t>
  </si>
  <si>
    <t>BDIOUI FAHED</t>
  </si>
  <si>
    <t>SAAD WISSEM</t>
  </si>
  <si>
    <t>RIAHI MARWA</t>
  </si>
  <si>
    <t>1651646802</t>
  </si>
  <si>
    <t>1676723800</t>
  </si>
  <si>
    <t>1715462402</t>
  </si>
  <si>
    <t>1651723601</t>
  </si>
  <si>
    <t>1651625400</t>
  </si>
  <si>
    <t>1775221805</t>
  </si>
  <si>
    <t>1602339903</t>
  </si>
  <si>
    <t>1234567800</t>
  </si>
  <si>
    <t>1715346803</t>
  </si>
  <si>
    <t>1764772800</t>
  </si>
  <si>
    <t>1602125005</t>
  </si>
  <si>
    <t>1739712600</t>
  </si>
  <si>
    <t>1775221508</t>
  </si>
  <si>
    <t>1704823101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</si>
</sst>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BCE0A-0A36-4C08-9387-8694A5C80C3A}">
  <dimension ref="A1:I19"/>
  <sheetViews>
    <sheetView tabSelected="1" workbookViewId="0">
      <selection activeCell="J21" sqref="J21"/>
    </sheetView>
  </sheetViews>
  <sheetFormatPr baseColWidth="10" defaultRowHeight="15" x14ac:dyDescent="0.25"/>
  <cols>
    <col min="1" max="1" width="18.7109375" customWidth="1"/>
    <col min="2" max="2" width="22.42578125" bestFit="1" customWidth="1"/>
  </cols>
  <sheetData>
    <row r="1" spans="1:8" x14ac:dyDescent="0.25">
      <c r="A1" t="str">
        <f>"Numéro de Sécurité Sociale"</f>
        <v>Numéro de Sécurité Sociale</v>
      </c>
      <c r="B1" t="s">
        <v>0</v>
      </c>
      <c r="C1" t="str">
        <f>"CIN"</f>
        <v>CIN</v>
      </c>
      <c r="D1" t="str">
        <f>"Brut mois 1"</f>
        <v>Brut mois 1</v>
      </c>
      <c r="E1" t="str">
        <f>"Brut mois 2"</f>
        <v>Brut mois 2</v>
      </c>
      <c r="F1" t="str">
        <f>"Brut mois 3"</f>
        <v>Brut mois 3</v>
      </c>
      <c r="G1" t="str">
        <f>"Total brut"</f>
        <v>Total brut</v>
      </c>
      <c r="H1" t="str">
        <f>"Matricule"</f>
        <v>Matricule</v>
      </c>
    </row>
    <row r="2" spans="1:8" x14ac:dyDescent="0.25">
      <c r="A2" t="s">
        <v>15</v>
      </c>
      <c r="B2" t="s">
        <v>1</v>
      </c>
      <c r="C2" t="str">
        <f>"07669295"</f>
        <v>07669295</v>
      </c>
      <c r="D2">
        <v>3959.1959999999999</v>
      </c>
      <c r="E2">
        <v>3959.1959999999999</v>
      </c>
      <c r="F2">
        <v>5051.9750000000004</v>
      </c>
      <c r="G2">
        <v>12970.367</v>
      </c>
      <c r="H2" t="str">
        <f>"0001"</f>
        <v>0001</v>
      </c>
    </row>
    <row r="3" spans="1:8" x14ac:dyDescent="0.25">
      <c r="A3" t="s">
        <v>16</v>
      </c>
      <c r="B3" t="s">
        <v>2</v>
      </c>
      <c r="C3" t="str">
        <f>"09769307"</f>
        <v>09769307</v>
      </c>
      <c r="D3">
        <v>2821.5909999999999</v>
      </c>
      <c r="E3">
        <v>2821.5909999999999</v>
      </c>
      <c r="F3">
        <v>3159.31</v>
      </c>
      <c r="G3">
        <v>8802.4920000000002</v>
      </c>
      <c r="H3" t="str">
        <f>"0002"</f>
        <v>0002</v>
      </c>
    </row>
    <row r="4" spans="1:8" x14ac:dyDescent="0.25">
      <c r="A4" t="s">
        <v>17</v>
      </c>
      <c r="B4" t="s">
        <v>3</v>
      </c>
      <c r="C4" t="str">
        <f>"00997681"</f>
        <v>00997681</v>
      </c>
      <c r="D4">
        <v>2215.6239999999998</v>
      </c>
      <c r="E4">
        <v>2517.7550000000001</v>
      </c>
      <c r="F4">
        <v>2769.4780000000001</v>
      </c>
      <c r="G4">
        <v>7502.857</v>
      </c>
      <c r="H4" t="str">
        <f>"0003"</f>
        <v>0003</v>
      </c>
    </row>
    <row r="5" spans="1:8" x14ac:dyDescent="0.25">
      <c r="A5" t="s">
        <v>18</v>
      </c>
      <c r="B5" t="s">
        <v>4</v>
      </c>
      <c r="C5" t="str">
        <f>"10800811"</f>
        <v>10800811</v>
      </c>
      <c r="D5">
        <v>629.49599999999998</v>
      </c>
      <c r="E5">
        <v>600.88099999999997</v>
      </c>
      <c r="F5">
        <v>0</v>
      </c>
      <c r="G5">
        <v>1230.377</v>
      </c>
      <c r="H5" t="str">
        <f>"0005"</f>
        <v>0005</v>
      </c>
    </row>
    <row r="6" spans="1:8" x14ac:dyDescent="0.25">
      <c r="A6" t="s">
        <v>19</v>
      </c>
      <c r="B6" t="s">
        <v>5</v>
      </c>
      <c r="C6" t="str">
        <f>"09297643"</f>
        <v>09297643</v>
      </c>
      <c r="D6">
        <v>629.49599999999998</v>
      </c>
      <c r="E6">
        <v>658.10900000000004</v>
      </c>
      <c r="F6">
        <v>658.10900000000004</v>
      </c>
      <c r="G6">
        <v>1945.7139999999999</v>
      </c>
      <c r="H6" t="str">
        <f>"0006"</f>
        <v>0006</v>
      </c>
    </row>
    <row r="7" spans="1:8" x14ac:dyDescent="0.25">
      <c r="A7" t="s">
        <v>20</v>
      </c>
      <c r="B7" t="s">
        <v>6</v>
      </c>
      <c r="C7" t="str">
        <f>"10811698"</f>
        <v>10811698</v>
      </c>
      <c r="D7">
        <v>459.40800000000002</v>
      </c>
      <c r="E7">
        <v>546.55499999999995</v>
      </c>
      <c r="F7">
        <v>393.77699999999999</v>
      </c>
      <c r="G7">
        <v>1399.74</v>
      </c>
      <c r="H7" t="str">
        <f>"0009"</f>
        <v>0009</v>
      </c>
    </row>
    <row r="8" spans="1:8" x14ac:dyDescent="0.25">
      <c r="A8" t="s">
        <v>21</v>
      </c>
      <c r="B8" t="s">
        <v>7</v>
      </c>
      <c r="C8" t="str">
        <f>"00987553"</f>
        <v>00987553</v>
      </c>
      <c r="D8">
        <v>577.61699999999996</v>
      </c>
      <c r="E8">
        <v>781.38699999999994</v>
      </c>
      <c r="F8">
        <v>778.27</v>
      </c>
      <c r="G8">
        <v>2137.2739999999999</v>
      </c>
      <c r="H8" t="str">
        <f>"0010"</f>
        <v>0010</v>
      </c>
    </row>
    <row r="9" spans="1:8" x14ac:dyDescent="0.25">
      <c r="A9" t="s">
        <v>22</v>
      </c>
      <c r="B9" t="s">
        <v>8</v>
      </c>
      <c r="C9" t="str">
        <f>"07476601"</f>
        <v>07476601</v>
      </c>
      <c r="D9">
        <v>481.62700000000001</v>
      </c>
      <c r="E9">
        <v>0</v>
      </c>
      <c r="F9">
        <v>0</v>
      </c>
      <c r="G9">
        <v>481.62700000000001</v>
      </c>
      <c r="H9" t="str">
        <f>"0011"</f>
        <v>0011</v>
      </c>
    </row>
    <row r="10" spans="1:8" x14ac:dyDescent="0.25">
      <c r="A10" t="s">
        <v>23</v>
      </c>
      <c r="B10" t="s">
        <v>9</v>
      </c>
      <c r="C10" t="str">
        <f>"10816191"</f>
        <v>10816191</v>
      </c>
      <c r="D10">
        <v>481.62700000000001</v>
      </c>
      <c r="E10">
        <v>712.31899999999996</v>
      </c>
      <c r="F10">
        <v>370.12299999999999</v>
      </c>
      <c r="G10">
        <v>1564.069</v>
      </c>
      <c r="H10" t="str">
        <f>"0012"</f>
        <v>0012</v>
      </c>
    </row>
    <row r="11" spans="1:8" x14ac:dyDescent="0.25">
      <c r="A11" t="s">
        <v>24</v>
      </c>
      <c r="B11" t="s">
        <v>10</v>
      </c>
      <c r="C11" t="str">
        <f>"10838792"</f>
        <v>10838792</v>
      </c>
      <c r="D11">
        <v>185.05500000000001</v>
      </c>
      <c r="E11">
        <v>712.30100000000004</v>
      </c>
      <c r="F11">
        <v>616.851</v>
      </c>
      <c r="G11">
        <v>1514.2070000000001</v>
      </c>
      <c r="H11" t="str">
        <f>"0013"</f>
        <v>0013</v>
      </c>
    </row>
    <row r="12" spans="1:8" x14ac:dyDescent="0.25">
      <c r="A12" t="s">
        <v>25</v>
      </c>
      <c r="B12" t="s">
        <v>11</v>
      </c>
      <c r="C12" t="str">
        <f>"00994930"</f>
        <v>00994930</v>
      </c>
      <c r="D12">
        <v>161.89599999999999</v>
      </c>
      <c r="E12">
        <v>0</v>
      </c>
      <c r="F12">
        <v>0</v>
      </c>
      <c r="G12">
        <v>161.89599999999999</v>
      </c>
      <c r="H12" t="str">
        <f>"0014"</f>
        <v>0014</v>
      </c>
    </row>
    <row r="13" spans="1:8" x14ac:dyDescent="0.25">
      <c r="A13" t="s">
        <v>26</v>
      </c>
      <c r="B13" t="s">
        <v>12</v>
      </c>
      <c r="C13" t="str">
        <f>"10832356"</f>
        <v>10832356</v>
      </c>
      <c r="D13">
        <v>273.03699999999998</v>
      </c>
      <c r="E13">
        <v>714.44200000000001</v>
      </c>
      <c r="F13">
        <v>783.15</v>
      </c>
      <c r="G13">
        <v>1770.6289999999999</v>
      </c>
      <c r="H13" t="str">
        <f>"0015"</f>
        <v>0015</v>
      </c>
    </row>
    <row r="14" spans="1:8" x14ac:dyDescent="0.25">
      <c r="A14" t="s">
        <v>27</v>
      </c>
      <c r="B14" t="s">
        <v>13</v>
      </c>
      <c r="C14" t="str">
        <f>"10833552"</f>
        <v>10833552</v>
      </c>
      <c r="D14">
        <v>0</v>
      </c>
      <c r="E14">
        <v>308.42599999999999</v>
      </c>
      <c r="F14">
        <v>446.96499999999997</v>
      </c>
      <c r="G14">
        <v>755.39099999999996</v>
      </c>
      <c r="H14" t="str">
        <f>"0016"</f>
        <v>0016</v>
      </c>
    </row>
    <row r="15" spans="1:8" x14ac:dyDescent="0.25">
      <c r="A15" t="s">
        <v>28</v>
      </c>
      <c r="B15" t="s">
        <v>14</v>
      </c>
      <c r="C15" t="str">
        <f>"10823466"</f>
        <v>10823466</v>
      </c>
      <c r="D15">
        <v>0</v>
      </c>
      <c r="E15">
        <v>0</v>
      </c>
      <c r="F15">
        <v>371.976</v>
      </c>
      <c r="G15">
        <v>371.976</v>
      </c>
      <c r="H15" t="str">
        <f>"0017"</f>
        <v>0017</v>
      </c>
    </row>
    <row r="16" spans="1:8" x14ac:dyDescent="0.25">
      <c r="D16">
        <f>SUM(D2:D15)</f>
        <v>12875.67</v>
      </c>
      <c r="E16">
        <f t="shared" ref="E16:F16" si="0">SUM(E2:E15)</f>
        <v>14332.962</v>
      </c>
      <c r="F16">
        <f t="shared" si="0"/>
        <v>15399.984</v>
      </c>
    </row>
    <row r="19" spans="9:9" x14ac:dyDescent="0.25">
      <c r="I19">
        <f>SUM(D2:F15)</f>
        <v>42608.616000000009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BRUTAKPLAST3T2024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imen cherif</dc:creator>
  <cp:lastModifiedBy>Imen Cherif</cp:lastModifiedBy>
  <dcterms:created xsi:type="dcterms:W3CDTF">2024-10-15T10:24:46Z</dcterms:created>
  <dcterms:modified xsi:type="dcterms:W3CDTF">2024-10-15T12:38:53Z</dcterms:modified>
</cp:coreProperties>
</file>